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727"/>
  <workbookPr defaultThemeVersion="124226"/>
  <mc:AlternateContent xmlns:mc="http://schemas.openxmlformats.org/markup-compatibility/2006">
    <mc:Choice Requires="x15">
      <x15ac:absPath xmlns:x15ac="http://schemas.microsoft.com/office/spreadsheetml/2010/11/ac" url="S:\FUELS\DATA\ERRA - EF&amp;P\2018 ERRA Compliance - NonRecord\Attchmts - Comp Filing\Demand Response Metrics Attachment H-K\"/>
    </mc:Choice>
  </mc:AlternateContent>
  <xr:revisionPtr revIDLastSave="1" documentId="13_ncr:1_{A4F51839-85F4-4777-8143-1CEB08D24A94}" xr6:coauthVersionLast="43" xr6:coauthVersionMax="43" xr10:uidLastSave="{EF55BBAB-7910-4AB3-A100-1E2902AA0586}"/>
  <bookViews>
    <workbookView xWindow="240" yWindow="75" windowWidth="21075" windowHeight="9495" activeTab="1" xr2:uid="{00000000-000D-0000-FFFF-FFFF00000000}"/>
  </bookViews>
  <sheets>
    <sheet name="Summary" sheetId="1" r:id="rId1"/>
    <sheet name="CBP DA Available Capacity " sheetId="2" r:id="rId2"/>
    <sheet name="CPB DO Available Capacity" sheetId="8" r:id="rId3"/>
    <sheet name="SSP Available Capacity" sheetId="12" r:id="rId4"/>
  </sheets>
  <definedNames>
    <definedName name="_xlnm._FilterDatabase" localSheetId="1" hidden="1">'CBP DA Available Capacity '!$A$1:$M$136</definedName>
    <definedName name="_xlnm._FilterDatabase" localSheetId="2" hidden="1">'CPB DO Available Capacity'!$A$1:$L$57</definedName>
    <definedName name="_xlnm._FilterDatabase" localSheetId="3" hidden="1">'SSP Available Capacity'!$A$1:$P$86</definedName>
    <definedName name="solver_typ" localSheetId="1" hidden="1">2</definedName>
    <definedName name="solver_typ" localSheetId="2" hidden="1">2</definedName>
    <definedName name="solver_typ" localSheetId="3" hidden="1">2</definedName>
    <definedName name="solver_typ" localSheetId="0" hidden="1">2</definedName>
    <definedName name="solver_ver" localSheetId="1" hidden="1">17</definedName>
    <definedName name="solver_ver" localSheetId="2" hidden="1">17</definedName>
    <definedName name="solver_ver" localSheetId="3" hidden="1">17</definedName>
    <definedName name="solver_ver" localSheetId="0" hidden="1">17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71" i="2" l="1"/>
  <c r="E51" i="8"/>
  <c r="E46" i="8"/>
  <c r="E10" i="8"/>
  <c r="E8" i="8"/>
  <c r="E11" i="8"/>
  <c r="F2" i="8"/>
  <c r="F3" i="8"/>
  <c r="F4" i="8"/>
  <c r="F5" i="8"/>
  <c r="F6" i="8"/>
  <c r="F7" i="8"/>
  <c r="F8" i="8"/>
  <c r="F9" i="8"/>
  <c r="F10" i="8"/>
  <c r="F11" i="8"/>
  <c r="F12" i="8"/>
  <c r="F13" i="8"/>
  <c r="F14" i="8"/>
  <c r="F15" i="8"/>
  <c r="F16" i="8"/>
  <c r="F17" i="8"/>
  <c r="F18" i="8"/>
  <c r="F19" i="8"/>
  <c r="F20" i="8"/>
  <c r="F21" i="8"/>
  <c r="F22" i="8"/>
  <c r="F23" i="8"/>
  <c r="F24" i="8"/>
  <c r="F25" i="8"/>
  <c r="F26" i="8"/>
  <c r="F27" i="8"/>
  <c r="F28" i="8"/>
  <c r="F29" i="8"/>
  <c r="F30" i="8"/>
  <c r="F31" i="8"/>
  <c r="F32" i="8"/>
  <c r="F33" i="8"/>
  <c r="F34" i="8"/>
  <c r="F35" i="8"/>
  <c r="F36" i="8"/>
  <c r="F37" i="8"/>
  <c r="F38" i="8"/>
  <c r="F39" i="8"/>
  <c r="F40" i="8"/>
  <c r="F41" i="8"/>
  <c r="F42" i="8"/>
  <c r="F43" i="8"/>
  <c r="F44" i="8"/>
  <c r="F45" i="8"/>
  <c r="F46" i="8"/>
  <c r="F47" i="8"/>
  <c r="F48" i="8"/>
  <c r="F49" i="8"/>
  <c r="F50" i="8"/>
  <c r="F51" i="8"/>
  <c r="F52" i="8"/>
  <c r="F53" i="8"/>
  <c r="F54" i="8"/>
  <c r="F55" i="8"/>
  <c r="F56" i="8"/>
  <c r="E56" i="8"/>
  <c r="E54" i="8"/>
  <c r="E52" i="8"/>
  <c r="E50" i="8"/>
  <c r="E48" i="8"/>
  <c r="E45" i="8"/>
  <c r="E43" i="8"/>
  <c r="E41" i="8"/>
  <c r="E28" i="8"/>
  <c r="E26" i="8"/>
  <c r="E24" i="8"/>
  <c r="E21" i="8"/>
  <c r="E19" i="8"/>
  <c r="E17" i="8"/>
  <c r="E15" i="8"/>
  <c r="E13" i="8"/>
  <c r="E9" i="8"/>
  <c r="E7" i="8"/>
  <c r="E6" i="8"/>
  <c r="E3" i="8"/>
  <c r="E35" i="8"/>
  <c r="E42" i="8"/>
  <c r="E40" i="8"/>
  <c r="E44" i="8"/>
  <c r="E47" i="8"/>
  <c r="E49" i="8"/>
  <c r="E53" i="8"/>
  <c r="E55" i="8"/>
  <c r="E39" i="8"/>
  <c r="E34" i="8"/>
  <c r="E29" i="8"/>
  <c r="E27" i="8"/>
  <c r="E25" i="8"/>
  <c r="E23" i="8"/>
  <c r="E18" i="8"/>
  <c r="E20" i="8"/>
  <c r="E12" i="8"/>
  <c r="E14" i="8"/>
  <c r="E16" i="8"/>
  <c r="E22" i="8"/>
  <c r="E5" i="8"/>
  <c r="E4" i="8"/>
  <c r="E2" i="8"/>
  <c r="C11" i="1"/>
  <c r="F11" i="1"/>
  <c r="E11" i="1"/>
  <c r="G11" i="1"/>
  <c r="D10" i="1"/>
  <c r="C10" i="1"/>
  <c r="G10" i="1"/>
  <c r="D11" i="1"/>
  <c r="F10" i="1"/>
  <c r="E38" i="8"/>
  <c r="E37" i="8"/>
  <c r="E36" i="8"/>
  <c r="E33" i="8"/>
  <c r="E32" i="8"/>
  <c r="E31" i="8"/>
  <c r="E30" i="8"/>
  <c r="F79" i="2"/>
  <c r="E79" i="2"/>
  <c r="E77" i="2"/>
  <c r="E75" i="2"/>
  <c r="F77" i="2"/>
  <c r="F75" i="2"/>
  <c r="F73" i="2"/>
  <c r="E73" i="2"/>
  <c r="F71" i="2"/>
  <c r="E70" i="2"/>
  <c r="F69" i="2"/>
  <c r="E69" i="2"/>
  <c r="F70" i="2"/>
  <c r="F68" i="2"/>
  <c r="E68" i="2"/>
  <c r="F66" i="2"/>
  <c r="E66" i="2"/>
  <c r="F64" i="2"/>
  <c r="E64" i="2"/>
  <c r="F62" i="2"/>
  <c r="E62" i="2"/>
  <c r="F60" i="2"/>
  <c r="E60" i="2"/>
  <c r="F58" i="2"/>
  <c r="E58" i="2"/>
  <c r="F56" i="2"/>
  <c r="E56" i="2"/>
  <c r="F54" i="2"/>
  <c r="E54" i="2"/>
  <c r="F42" i="2"/>
  <c r="E42" i="2"/>
  <c r="F44" i="2"/>
  <c r="E44" i="2"/>
  <c r="F38" i="2"/>
  <c r="E38" i="2"/>
  <c r="F36" i="2"/>
  <c r="E36" i="2"/>
  <c r="F34" i="2"/>
  <c r="E34" i="2"/>
  <c r="F32" i="2"/>
  <c r="E32" i="2"/>
  <c r="F26" i="2"/>
  <c r="E26" i="2"/>
  <c r="F22" i="2"/>
  <c r="E22" i="2"/>
  <c r="F16" i="2"/>
  <c r="E16" i="2"/>
  <c r="F18" i="2"/>
  <c r="E18" i="2"/>
  <c r="F10" i="2"/>
  <c r="E10" i="2"/>
  <c r="E12" i="2"/>
  <c r="F12" i="2"/>
  <c r="F8" i="2"/>
  <c r="E8" i="2"/>
  <c r="F3" i="2"/>
  <c r="E3" i="2"/>
  <c r="E10" i="1"/>
  <c r="E4" i="2"/>
  <c r="F4" i="2"/>
  <c r="E76" i="2"/>
  <c r="F76" i="2"/>
  <c r="E72" i="2"/>
  <c r="F4" i="1"/>
  <c r="E67" i="2"/>
  <c r="F65" i="2"/>
  <c r="E65" i="2"/>
  <c r="F59" i="2"/>
  <c r="E59" i="2"/>
  <c r="F57" i="2"/>
  <c r="E57" i="2"/>
  <c r="F61" i="2"/>
  <c r="E61" i="2"/>
  <c r="F55" i="2"/>
  <c r="E55" i="2"/>
  <c r="F53" i="2"/>
  <c r="E53" i="2"/>
  <c r="F63" i="2"/>
  <c r="E63" i="2"/>
  <c r="F41" i="2"/>
  <c r="E41" i="2"/>
  <c r="F35" i="2"/>
  <c r="E35" i="2"/>
  <c r="F31" i="2"/>
  <c r="E31" i="2"/>
  <c r="F33" i="2"/>
  <c r="E33" i="2"/>
  <c r="E17" i="2"/>
  <c r="F58" i="12"/>
  <c r="E58" i="12"/>
  <c r="F57" i="12"/>
  <c r="E57" i="12"/>
  <c r="F60" i="12"/>
  <c r="E60" i="12"/>
  <c r="F59" i="12"/>
  <c r="E59" i="12"/>
  <c r="F54" i="12"/>
  <c r="E54" i="12"/>
  <c r="F53" i="12"/>
  <c r="E53" i="12"/>
  <c r="F52" i="12"/>
  <c r="E52" i="12"/>
  <c r="F49" i="12"/>
  <c r="E49" i="12"/>
  <c r="F48" i="12"/>
  <c r="E48" i="12"/>
  <c r="F47" i="12"/>
  <c r="E47" i="12"/>
  <c r="F4" i="12"/>
  <c r="E4" i="12"/>
  <c r="F3" i="12"/>
  <c r="E3" i="12"/>
  <c r="F2" i="12"/>
  <c r="E2" i="12"/>
  <c r="F11" i="12"/>
  <c r="E11" i="12"/>
  <c r="F10" i="12"/>
  <c r="E10" i="12"/>
  <c r="F2" i="2"/>
  <c r="C5" i="1"/>
  <c r="F5" i="2"/>
  <c r="F6" i="2"/>
  <c r="F7" i="2"/>
  <c r="F9" i="2"/>
  <c r="F11" i="2"/>
  <c r="F13" i="2"/>
  <c r="F14" i="2"/>
  <c r="F15" i="2"/>
  <c r="F17" i="2"/>
  <c r="F19" i="2"/>
  <c r="F20" i="2"/>
  <c r="F21" i="2"/>
  <c r="F24" i="2"/>
  <c r="F23" i="2"/>
  <c r="F25" i="2"/>
  <c r="F27" i="2"/>
  <c r="F28" i="2"/>
  <c r="F29" i="2"/>
  <c r="F30" i="2"/>
  <c r="F37" i="2"/>
  <c r="F39" i="2"/>
  <c r="F40" i="2"/>
  <c r="F43" i="2"/>
  <c r="F45" i="2"/>
  <c r="F46" i="2"/>
  <c r="F47" i="2"/>
  <c r="F48" i="2"/>
  <c r="F49" i="2"/>
  <c r="F50" i="2"/>
  <c r="F51" i="2"/>
  <c r="F52" i="2"/>
  <c r="F67" i="2"/>
  <c r="F72" i="2"/>
  <c r="F5" i="1"/>
  <c r="F74" i="2"/>
  <c r="F78" i="2"/>
  <c r="F80" i="2"/>
  <c r="F81" i="2"/>
  <c r="F82" i="2"/>
  <c r="F83" i="2"/>
  <c r="F84" i="2"/>
  <c r="F85" i="2"/>
  <c r="F86" i="2"/>
  <c r="F87" i="2"/>
  <c r="F88" i="2"/>
  <c r="F89" i="2"/>
  <c r="F90" i="2"/>
  <c r="F91" i="2"/>
  <c r="F92" i="2"/>
  <c r="F93" i="2"/>
  <c r="F94" i="2"/>
  <c r="E88" i="2"/>
  <c r="E74" i="2"/>
  <c r="E52" i="2"/>
  <c r="E49" i="2"/>
  <c r="E50" i="2"/>
  <c r="E48" i="2"/>
  <c r="E47" i="2"/>
  <c r="E46" i="2"/>
  <c r="E43" i="2"/>
  <c r="E28" i="2"/>
  <c r="E29" i="2"/>
  <c r="E30" i="2"/>
  <c r="E25" i="2"/>
  <c r="E24" i="2"/>
  <c r="E21" i="2"/>
  <c r="E19" i="2"/>
  <c r="E15" i="2"/>
  <c r="E13" i="2"/>
  <c r="E14" i="2"/>
  <c r="E11" i="2"/>
  <c r="E7" i="2"/>
  <c r="E2" i="2"/>
  <c r="C4" i="1"/>
  <c r="F5" i="12"/>
  <c r="F15" i="12"/>
  <c r="F32" i="12"/>
  <c r="F12" i="12"/>
  <c r="F17" i="12"/>
  <c r="F20" i="12"/>
  <c r="F23" i="12"/>
  <c r="F26" i="12"/>
  <c r="F29" i="12"/>
  <c r="F35" i="12"/>
  <c r="F38" i="12"/>
  <c r="F41" i="12"/>
  <c r="F44" i="12"/>
  <c r="F50" i="12"/>
  <c r="F55" i="12"/>
  <c r="F61" i="12"/>
  <c r="F63" i="12"/>
  <c r="F65" i="12"/>
  <c r="F68" i="12"/>
  <c r="F6" i="12"/>
  <c r="F8" i="12"/>
  <c r="F13" i="12"/>
  <c r="F18" i="12"/>
  <c r="F21" i="12"/>
  <c r="F24" i="12"/>
  <c r="F27" i="12"/>
  <c r="F30" i="12"/>
  <c r="F36" i="12"/>
  <c r="F39" i="12"/>
  <c r="F42" i="12"/>
  <c r="F45" i="12"/>
  <c r="F62" i="12"/>
  <c r="F64" i="12"/>
  <c r="F66" i="12"/>
  <c r="F69" i="12"/>
  <c r="F7" i="12"/>
  <c r="F9" i="12"/>
  <c r="F14" i="12"/>
  <c r="F16" i="12"/>
  <c r="F19" i="12"/>
  <c r="F22" i="12"/>
  <c r="F25" i="12"/>
  <c r="F28" i="12"/>
  <c r="F31" i="12"/>
  <c r="F33" i="12"/>
  <c r="F34" i="12"/>
  <c r="F37" i="12"/>
  <c r="F40" i="12"/>
  <c r="F43" i="12"/>
  <c r="F46" i="12"/>
  <c r="F51" i="12"/>
  <c r="F56" i="12"/>
  <c r="F67" i="12"/>
  <c r="F70" i="12"/>
  <c r="E33" i="12"/>
  <c r="E25" i="12"/>
  <c r="E14" i="12"/>
  <c r="E9" i="12"/>
  <c r="E29" i="12"/>
  <c r="E35" i="12"/>
  <c r="E38" i="12"/>
  <c r="E41" i="12"/>
  <c r="E44" i="12"/>
  <c r="E50" i="12"/>
  <c r="E55" i="12"/>
  <c r="E61" i="12"/>
  <c r="E63" i="12"/>
  <c r="E65" i="12"/>
  <c r="E68" i="12"/>
  <c r="E6" i="12"/>
  <c r="E8" i="12"/>
  <c r="E13" i="12"/>
  <c r="E18" i="12"/>
  <c r="E21" i="12"/>
  <c r="E24" i="12"/>
  <c r="E27" i="12"/>
  <c r="E30" i="12"/>
  <c r="E36" i="12"/>
  <c r="E39" i="12"/>
  <c r="E42" i="12"/>
  <c r="E45" i="12"/>
  <c r="E62" i="12"/>
  <c r="E64" i="12"/>
  <c r="E66" i="12"/>
  <c r="E69" i="12"/>
  <c r="E7" i="12"/>
  <c r="E16" i="12"/>
  <c r="E19" i="12"/>
  <c r="E22" i="12"/>
  <c r="E28" i="12"/>
  <c r="E31" i="12"/>
  <c r="E34" i="12"/>
  <c r="E37" i="12"/>
  <c r="E40" i="12"/>
  <c r="E43" i="12"/>
  <c r="E46" i="12"/>
  <c r="E51" i="12"/>
  <c r="E56" i="12"/>
  <c r="E67" i="12"/>
  <c r="E70" i="12"/>
  <c r="E26" i="12"/>
  <c r="E20" i="12"/>
  <c r="E15" i="12"/>
  <c r="E5" i="12"/>
  <c r="E17" i="12"/>
  <c r="E32" i="12"/>
  <c r="G4" i="1"/>
  <c r="E5" i="1"/>
  <c r="D5" i="1"/>
  <c r="B16" i="1"/>
  <c r="B17" i="1"/>
  <c r="D17" i="1"/>
  <c r="G16" i="1"/>
  <c r="G17" i="1"/>
  <c r="E17" i="1"/>
  <c r="F16" i="1"/>
  <c r="F17" i="1"/>
  <c r="D16" i="1"/>
  <c r="G5" i="1"/>
  <c r="E12" i="12"/>
  <c r="E23" i="12"/>
  <c r="E45" i="2"/>
  <c r="E51" i="2"/>
  <c r="E78" i="2"/>
  <c r="E80" i="2"/>
  <c r="E81" i="2"/>
  <c r="E82" i="2"/>
  <c r="E83" i="2"/>
  <c r="E84" i="2"/>
  <c r="E85" i="2"/>
  <c r="E86" i="2"/>
  <c r="E87" i="2"/>
  <c r="E89" i="2"/>
  <c r="E90" i="2"/>
  <c r="E91" i="2"/>
  <c r="E92" i="2"/>
  <c r="E93" i="2"/>
  <c r="E94" i="2"/>
  <c r="E5" i="2"/>
  <c r="E6" i="2"/>
  <c r="E9" i="2"/>
  <c r="E20" i="2"/>
  <c r="E23" i="2"/>
  <c r="E27" i="2"/>
  <c r="E37" i="2"/>
  <c r="E39" i="2"/>
  <c r="E40" i="2"/>
  <c r="D4" i="1"/>
  <c r="E4" i="1"/>
  <c r="D18" i="1"/>
  <c r="E16" i="1"/>
  <c r="E18" i="1"/>
  <c r="F18" i="1"/>
  <c r="I17" i="1"/>
  <c r="I16" i="1"/>
  <c r="I18" i="1"/>
  <c r="D6" i="1"/>
  <c r="G18" i="1"/>
  <c r="C6" i="1"/>
  <c r="G6" i="1"/>
  <c r="F6" i="1"/>
  <c r="E12" i="1"/>
  <c r="E6" i="1"/>
  <c r="H5" i="1"/>
  <c r="H11" i="1"/>
  <c r="H10" i="1"/>
  <c r="H4" i="1"/>
  <c r="H6" i="1"/>
  <c r="H12" i="1"/>
</calcChain>
</file>

<file path=xl/sharedStrings.xml><?xml version="1.0" encoding="utf-8"?>
<sst xmlns="http://schemas.openxmlformats.org/spreadsheetml/2006/main" count="286" uniqueCount="83">
  <si>
    <t>Attachment I</t>
  </si>
  <si>
    <t>Total Energy Acutally Dispatched</t>
  </si>
  <si>
    <t>Program</t>
  </si>
  <si>
    <t>May</t>
  </si>
  <si>
    <t xml:space="preserve">June </t>
  </si>
  <si>
    <t>July</t>
  </si>
  <si>
    <t>August</t>
  </si>
  <si>
    <t xml:space="preserve">September </t>
  </si>
  <si>
    <t>October</t>
  </si>
  <si>
    <t>Total</t>
  </si>
  <si>
    <t>CPB-DA Dispatched(MWh)</t>
  </si>
  <si>
    <t>Total Available for Dispatch when Triggers Met(MWh)</t>
  </si>
  <si>
    <t xml:space="preserve">Percentage Dispatched </t>
  </si>
  <si>
    <t>CPB-DO Dispatched(MWh)</t>
  </si>
  <si>
    <t>April</t>
  </si>
  <si>
    <t>June</t>
  </si>
  <si>
    <t>September</t>
  </si>
  <si>
    <t>SSP Dispatched(MWh)</t>
  </si>
  <si>
    <t xml:space="preserve"> </t>
  </si>
  <si>
    <t>CBP DA Dispatched</t>
  </si>
  <si>
    <t>Total Available for Dispatch when Triggers Met</t>
  </si>
  <si>
    <t>MWHr Dispatched</t>
  </si>
  <si>
    <t>MWhr Available</t>
  </si>
  <si>
    <t>CBP-DA 11am-7pm</t>
  </si>
  <si>
    <t>CBP-DA 1pm-9pm</t>
  </si>
  <si>
    <t>CBP-DA 11am-7pm-43287</t>
  </si>
  <si>
    <t>CBP-DA 1pm-9pm-43287</t>
  </si>
  <si>
    <t>CBP-DA 1p,m-9pm</t>
  </si>
  <si>
    <t>CBP-DA 11am-7pm-43291</t>
  </si>
  <si>
    <t>CBP-DA 11am-7pm-43292</t>
  </si>
  <si>
    <t>CBP-DA 11am-7pm-43293</t>
  </si>
  <si>
    <t>CBP-DA 1pm-9pm-43293</t>
  </si>
  <si>
    <t>CBP-DA 11am-7pm-43297</t>
  </si>
  <si>
    <t>CBP-DA 11am-7pm-43299</t>
  </si>
  <si>
    <t>CBP-DA 1pm-9pm-43299</t>
  </si>
  <si>
    <t>CBP-DA 11am-7pm-43304</t>
  </si>
  <si>
    <t>CBP-DA 11am-7pm-43305</t>
  </si>
  <si>
    <t>CBP-DA 1pm-9pm-43305</t>
  </si>
  <si>
    <t>CBP-DA 11am-7pm-43306</t>
  </si>
  <si>
    <t>CBP-DA 1pm-9pm-43306</t>
  </si>
  <si>
    <t>CBP-DA 11am-7pm-43313</t>
  </si>
  <si>
    <t>CBP-DA 1pm-9pm-43313</t>
  </si>
  <si>
    <t>CBP-DA 11am-7pm-43318</t>
  </si>
  <si>
    <t>CBP-DA 1pm-9pm-43318</t>
  </si>
  <si>
    <t>CBP-DA 11am-7pm-43319</t>
  </si>
  <si>
    <t>CBP-DA 1pm-9pm-43319</t>
  </si>
  <si>
    <t>CBP-DA 11am-7pm-43320</t>
  </si>
  <si>
    <t>CBP-DA 1pm-9pm-43320</t>
  </si>
  <si>
    <t>CBP-DA 11am-7pm-43321</t>
  </si>
  <si>
    <t>CBP-DA 1pm-9pm-43321</t>
  </si>
  <si>
    <t>CBP-DA 11am-7pm-43374</t>
  </si>
  <si>
    <t>CBP-DA 11am-7pm-43392</t>
  </si>
  <si>
    <t>CBP-DA 11am-7pm-43395</t>
  </si>
  <si>
    <t>CBP-DA 11am-7pm-43396</t>
  </si>
  <si>
    <t>CBP-DA 1pm-9pm-43396</t>
  </si>
  <si>
    <t>CBP-DA 11am-7pm-43397</t>
  </si>
  <si>
    <t>CBP-DA 1pm-9pm-43397</t>
  </si>
  <si>
    <t>CBP-DA 11am-7pm-43398</t>
  </si>
  <si>
    <t>CBP-DA 1pm-9pm-43398</t>
  </si>
  <si>
    <t>CBP-DA 11am-7pm-43399</t>
  </si>
  <si>
    <t>CBP-DA 1pm-9pm-43399</t>
  </si>
  <si>
    <t>CBP-DA 11am-7pm-43402</t>
  </si>
  <si>
    <t>CBP-DA 1pm-9pm-43402</t>
  </si>
  <si>
    <t>CBP-DA 11am-7pm-43403</t>
  </si>
  <si>
    <t>CBP-DA 1pm-9pm-43403</t>
  </si>
  <si>
    <t>CBP-DA 11am-7pm-43404</t>
  </si>
  <si>
    <t>CBP-DA 1pm-9pm-43404</t>
  </si>
  <si>
    <t>*****-  Bolded Rows are times when SDG&amp;E did not call the event when Triggers were met.</t>
  </si>
  <si>
    <t>CPB DO Dispatched</t>
  </si>
  <si>
    <t>CBP DO 11am-7pm</t>
  </si>
  <si>
    <t>CBP DO 1pm-9pm</t>
  </si>
  <si>
    <t>Progarm</t>
  </si>
  <si>
    <t>SSP Dispatched</t>
  </si>
  <si>
    <t>AC Saver Day Ahead (Commercial and Residential)</t>
  </si>
  <si>
    <t>AC Saver Day Of (Commercial and Residential)</t>
  </si>
  <si>
    <t>AC Saver Day Ahead (Residential)</t>
  </si>
  <si>
    <t>AC Saver Day Ahead- Residential</t>
  </si>
  <si>
    <t>AC Saver Day Ahead- Commercial</t>
  </si>
  <si>
    <t>Customer programs</t>
  </si>
  <si>
    <t>Find reason</t>
  </si>
  <si>
    <t>Find Reason</t>
  </si>
  <si>
    <t>Bids Not Submitted</t>
  </si>
  <si>
    <t>NO BIDS DUE TO COMMITMENT LETTER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</si>
</sst>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0.0"/>
    <numFmt numFmtId="165" formatCode="#,##0.0_);\(#,##0.0\)"/>
  </numFmts>
  <fonts count="34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8"/>
      <name val="Calibri"/>
      <family val="2"/>
    </font>
    <font>
      <b/>
      <sz val="10"/>
      <color indexed="8"/>
      <name val="Arial"/>
      <family val="2"/>
    </font>
    <font>
      <b/>
      <sz val="10"/>
      <color indexed="39"/>
      <name val="Arial"/>
      <family val="2"/>
    </font>
    <font>
      <b/>
      <sz val="12"/>
      <color indexed="8"/>
      <name val="Arial"/>
      <family val="2"/>
    </font>
    <font>
      <sz val="10"/>
      <color indexed="39"/>
      <name val="Arial"/>
      <family val="2"/>
    </font>
    <font>
      <sz val="19"/>
      <color indexed="48"/>
      <name val="Arial"/>
      <family val="2"/>
    </font>
    <font>
      <sz val="10"/>
      <color indexed="10"/>
      <name val="Arial"/>
      <family val="2"/>
    </font>
    <font>
      <b/>
      <sz val="18"/>
      <color indexed="62"/>
      <name val="Cambria"/>
      <family val="2"/>
    </font>
    <font>
      <sz val="11"/>
      <color rgb="FF000000"/>
      <name val="Calibri"/>
      <family val="2"/>
      <scheme val="minor"/>
    </font>
    <font>
      <sz val="10"/>
      <color theme="1"/>
      <name val="Calibri"/>
      <family val="2"/>
    </font>
    <font>
      <b/>
      <sz val="10"/>
      <color theme="1"/>
      <name val="Calibri"/>
      <family val="2"/>
      <scheme val="minor"/>
    </font>
  </fonts>
  <fills count="6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40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9"/>
      </patternFill>
    </fill>
    <fill>
      <patternFill patternType="solid">
        <fgColor indexed="44"/>
      </patternFill>
    </fill>
    <fill>
      <patternFill patternType="solid">
        <fgColor indexed="45"/>
      </patternFill>
    </fill>
    <fill>
      <patternFill patternType="solid">
        <fgColor indexed="54"/>
      </patternFill>
    </fill>
    <fill>
      <patternFill patternType="solid">
        <fgColor indexed="57"/>
      </patternFill>
    </fill>
    <fill>
      <patternFill patternType="solid">
        <fgColor indexed="22"/>
      </patternFill>
    </fill>
    <fill>
      <patternFill patternType="solid">
        <fgColor indexed="47"/>
      </patternFill>
    </fill>
    <fill>
      <patternFill patternType="solid">
        <fgColor indexed="44"/>
        <bgColor indexed="44"/>
      </patternFill>
    </fill>
    <fill>
      <patternFill patternType="solid">
        <fgColor indexed="54"/>
        <bgColor indexed="54"/>
      </patternFill>
    </fill>
    <fill>
      <patternFill patternType="solid">
        <fgColor indexed="24"/>
        <bgColor indexed="24"/>
      </patternFill>
    </fill>
    <fill>
      <patternFill patternType="solid">
        <fgColor indexed="15"/>
        <bgColor indexed="15"/>
      </patternFill>
    </fill>
    <fill>
      <patternFill patternType="solid">
        <fgColor indexed="45"/>
        <bgColor indexed="45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40"/>
        <bgColor indexed="40"/>
      </patternFill>
    </fill>
    <fill>
      <patternFill patternType="solid">
        <fgColor indexed="22"/>
        <bgColor indexed="22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57"/>
      </patternFill>
    </fill>
    <fill>
      <patternFill patternType="solid">
        <fgColor indexed="43"/>
      </patternFill>
    </fill>
    <fill>
      <patternFill patternType="solid">
        <fgColor indexed="10"/>
      </patternFill>
    </fill>
    <fill>
      <patternFill patternType="solid">
        <fgColor indexed="51"/>
      </patternFill>
    </fill>
    <fill>
      <patternFill patternType="solid">
        <fgColor indexed="52"/>
      </patternFill>
    </fill>
    <fill>
      <patternFill patternType="solid">
        <fgColor indexed="53"/>
      </patternFill>
    </fill>
    <fill>
      <patternFill patternType="solid">
        <fgColor indexed="50"/>
      </patternFill>
    </fill>
    <fill>
      <patternFill patternType="solid">
        <fgColor indexed="11"/>
      </patternFill>
    </fill>
    <fill>
      <patternFill patternType="lightUp">
        <fgColor indexed="48"/>
        <bgColor indexed="41"/>
      </patternFill>
    </fill>
    <fill>
      <patternFill patternType="solid">
        <fgColor indexed="41"/>
      </patternFill>
    </fill>
    <fill>
      <patternFill patternType="solid">
        <fgColor indexed="15"/>
      </patternFill>
    </fill>
    <fill>
      <patternFill patternType="solid">
        <fgColor theme="4" tint="0.59999389629810485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41"/>
      </left>
      <right style="thin">
        <color indexed="48"/>
      </right>
      <top style="medium">
        <color indexed="41"/>
      </top>
      <bottom style="thin">
        <color indexed="48"/>
      </bottom>
      <diagonal/>
    </border>
  </borders>
  <cellStyleXfs count="205">
    <xf numFmtId="0" fontId="0" fillId="0" borderId="0"/>
    <xf numFmtId="0" fontId="2" fillId="0" borderId="0"/>
    <xf numFmtId="0" fontId="1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5" fillId="0" borderId="0" applyNumberFormat="0" applyFill="0" applyBorder="0" applyAlignment="0" applyProtection="0"/>
    <xf numFmtId="0" fontId="6" fillId="0" borderId="6" applyNumberFormat="0" applyFill="0" applyAlignment="0" applyProtection="0"/>
    <xf numFmtId="0" fontId="7" fillId="0" borderId="7" applyNumberFormat="0" applyFill="0" applyAlignment="0" applyProtection="0"/>
    <xf numFmtId="0" fontId="8" fillId="0" borderId="8" applyNumberFormat="0" applyFill="0" applyAlignment="0" applyProtection="0"/>
    <xf numFmtId="0" fontId="8" fillId="0" borderId="0" applyNumberFormat="0" applyFill="0" applyBorder="0" applyAlignment="0" applyProtection="0"/>
    <xf numFmtId="0" fontId="9" fillId="2" borderId="0" applyNumberFormat="0" applyBorder="0" applyAlignment="0" applyProtection="0"/>
    <xf numFmtId="0" fontId="10" fillId="3" borderId="0" applyNumberFormat="0" applyBorder="0" applyAlignment="0" applyProtection="0"/>
    <xf numFmtId="0" fontId="11" fillId="4" borderId="0" applyNumberFormat="0" applyBorder="0" applyAlignment="0" applyProtection="0"/>
    <xf numFmtId="0" fontId="12" fillId="5" borderId="9" applyNumberFormat="0" applyAlignment="0" applyProtection="0"/>
    <xf numFmtId="0" fontId="13" fillId="6" borderId="10" applyNumberFormat="0" applyAlignment="0" applyProtection="0"/>
    <xf numFmtId="0" fontId="14" fillId="6" borderId="9" applyNumberFormat="0" applyAlignment="0" applyProtection="0"/>
    <xf numFmtId="0" fontId="15" fillId="0" borderId="11" applyNumberFormat="0" applyFill="0" applyAlignment="0" applyProtection="0"/>
    <xf numFmtId="0" fontId="16" fillId="7" borderId="12" applyNumberFormat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3" fillId="0" borderId="14" applyNumberFormat="0" applyFill="0" applyAlignment="0" applyProtection="0"/>
    <xf numFmtId="0" fontId="19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9" fillId="12" borderId="0" applyNumberFormat="0" applyBorder="0" applyAlignment="0" applyProtection="0"/>
    <xf numFmtId="0" fontId="19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9" fillId="16" borderId="0" applyNumberFormat="0" applyBorder="0" applyAlignment="0" applyProtection="0"/>
    <xf numFmtId="0" fontId="19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9" fillId="20" borderId="0" applyNumberFormat="0" applyBorder="0" applyAlignment="0" applyProtection="0"/>
    <xf numFmtId="0" fontId="19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9" fillId="24" borderId="0" applyNumberFormat="0" applyBorder="0" applyAlignment="0" applyProtection="0"/>
    <xf numFmtId="0" fontId="19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9" fillId="28" borderId="0" applyNumberFormat="0" applyBorder="0" applyAlignment="0" applyProtection="0"/>
    <xf numFmtId="0" fontId="19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9" fillId="32" borderId="0" applyNumberFormat="0" applyBorder="0" applyAlignment="0" applyProtection="0"/>
    <xf numFmtId="0" fontId="20" fillId="33" borderId="0" applyNumberFormat="0" applyBorder="0" applyAlignment="0" applyProtection="0"/>
    <xf numFmtId="0" fontId="20" fillId="34" borderId="0" applyNumberFormat="0" applyBorder="0" applyAlignment="0" applyProtection="0"/>
    <xf numFmtId="0" fontId="20" fillId="35" borderId="0" applyNumberFormat="0" applyBorder="0" applyAlignment="0" applyProtection="0"/>
    <xf numFmtId="0" fontId="20" fillId="36" borderId="0" applyNumberFormat="0" applyBorder="0" applyAlignment="0" applyProtection="0"/>
    <xf numFmtId="0" fontId="20" fillId="37" borderId="0" applyNumberFormat="0" applyBorder="0" applyAlignment="0" applyProtection="0"/>
    <xf numFmtId="0" fontId="20" fillId="38" borderId="0" applyNumberFormat="0" applyBorder="0" applyAlignment="0" applyProtection="0"/>
    <xf numFmtId="0" fontId="20" fillId="39" borderId="0" applyNumberFormat="0" applyBorder="0" applyAlignment="0" applyProtection="0"/>
    <xf numFmtId="0" fontId="20" fillId="34" borderId="0" applyNumberFormat="0" applyBorder="0" applyAlignment="0" applyProtection="0"/>
    <xf numFmtId="0" fontId="20" fillId="40" borderId="0" applyNumberFormat="0" applyBorder="0" applyAlignment="0" applyProtection="0"/>
    <xf numFmtId="0" fontId="20" fillId="41" borderId="0" applyNumberFormat="0" applyBorder="0" applyAlignment="0" applyProtection="0"/>
    <xf numFmtId="0" fontId="20" fillId="39" borderId="0" applyNumberFormat="0" applyBorder="0" applyAlignment="0" applyProtection="0"/>
    <xf numFmtId="0" fontId="20" fillId="42" borderId="0" applyNumberFormat="0" applyBorder="0" applyAlignment="0" applyProtection="0"/>
    <xf numFmtId="0" fontId="21" fillId="43" borderId="0" applyNumberFormat="0" applyBorder="0" applyAlignment="0" applyProtection="0"/>
    <xf numFmtId="0" fontId="21" fillId="44" borderId="0" applyNumberFormat="0" applyBorder="0" applyAlignment="0" applyProtection="0"/>
    <xf numFmtId="0" fontId="22" fillId="45" borderId="0" applyNumberFormat="0" applyBorder="0" applyAlignment="0" applyProtection="0"/>
    <xf numFmtId="0" fontId="21" fillId="46" borderId="0" applyNumberFormat="0" applyBorder="0" applyAlignment="0" applyProtection="0"/>
    <xf numFmtId="0" fontId="21" fillId="47" borderId="0" applyNumberFormat="0" applyBorder="0" applyAlignment="0" applyProtection="0"/>
    <xf numFmtId="0" fontId="22" fillId="48" borderId="0" applyNumberFormat="0" applyBorder="0" applyAlignment="0" applyProtection="0"/>
    <xf numFmtId="0" fontId="21" fillId="49" borderId="0" applyNumberFormat="0" applyBorder="0" applyAlignment="0" applyProtection="0"/>
    <xf numFmtId="0" fontId="21" fillId="50" borderId="0" applyNumberFormat="0" applyBorder="0" applyAlignment="0" applyProtection="0"/>
    <xf numFmtId="0" fontId="22" fillId="51" borderId="0" applyNumberFormat="0" applyBorder="0" applyAlignment="0" applyProtection="0"/>
    <xf numFmtId="0" fontId="21" fillId="50" borderId="0" applyNumberFormat="0" applyBorder="0" applyAlignment="0" applyProtection="0"/>
    <xf numFmtId="0" fontId="21" fillId="51" borderId="0" applyNumberFormat="0" applyBorder="0" applyAlignment="0" applyProtection="0"/>
    <xf numFmtId="0" fontId="22" fillId="51" borderId="0" applyNumberFormat="0" applyBorder="0" applyAlignment="0" applyProtection="0"/>
    <xf numFmtId="0" fontId="21" fillId="43" borderId="0" applyNumberFormat="0" applyBorder="0" applyAlignment="0" applyProtection="0"/>
    <xf numFmtId="0" fontId="21" fillId="44" borderId="0" applyNumberFormat="0" applyBorder="0" applyAlignment="0" applyProtection="0"/>
    <xf numFmtId="0" fontId="22" fillId="44" borderId="0" applyNumberFormat="0" applyBorder="0" applyAlignment="0" applyProtection="0"/>
    <xf numFmtId="0" fontId="21" fillId="52" borderId="0" applyNumberFormat="0" applyBorder="0" applyAlignment="0" applyProtection="0"/>
    <xf numFmtId="0" fontId="21" fillId="47" borderId="0" applyNumberFormat="0" applyBorder="0" applyAlignment="0" applyProtection="0"/>
    <xf numFmtId="0" fontId="22" fillId="53" borderId="0" applyNumberFormat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23" fillId="54" borderId="0" applyNumberFormat="0" applyBorder="0" applyAlignment="0" applyProtection="0"/>
    <xf numFmtId="0" fontId="23" fillId="55" borderId="0" applyNumberFormat="0" applyBorder="0" applyAlignment="0" applyProtection="0"/>
    <xf numFmtId="0" fontId="23" fillId="56" borderId="0" applyNumberFormat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" fontId="24" fillId="57" borderId="15" applyNumberFormat="0" applyProtection="0">
      <alignment vertical="center"/>
    </xf>
    <xf numFmtId="4" fontId="25" fillId="57" borderId="15" applyNumberFormat="0" applyProtection="0">
      <alignment vertical="center"/>
    </xf>
    <xf numFmtId="4" fontId="24" fillId="57" borderId="15" applyNumberFormat="0" applyProtection="0">
      <alignment horizontal="left" vertical="center" indent="1"/>
    </xf>
    <xf numFmtId="0" fontId="24" fillId="57" borderId="15" applyNumberFormat="0" applyProtection="0">
      <alignment horizontal="left" vertical="top" indent="1"/>
    </xf>
    <xf numFmtId="4" fontId="24" fillId="33" borderId="0" applyNumberFormat="0" applyProtection="0">
      <alignment horizontal="left" vertical="center" indent="1"/>
    </xf>
    <xf numFmtId="4" fontId="20" fillId="38" borderId="15" applyNumberFormat="0" applyProtection="0">
      <alignment horizontal="right" vertical="center"/>
    </xf>
    <xf numFmtId="4" fontId="20" fillId="38" borderId="15" applyNumberFormat="0" applyProtection="0">
      <alignment horizontal="right" vertical="center"/>
    </xf>
    <xf numFmtId="4" fontId="20" fillId="34" borderId="15" applyNumberFormat="0" applyProtection="0">
      <alignment horizontal="right" vertical="center"/>
    </xf>
    <xf numFmtId="4" fontId="20" fillId="34" borderId="15" applyNumberFormat="0" applyProtection="0">
      <alignment horizontal="right" vertical="center"/>
    </xf>
    <xf numFmtId="4" fontId="20" fillId="58" borderId="15" applyNumberFormat="0" applyProtection="0">
      <alignment horizontal="right" vertical="center"/>
    </xf>
    <xf numFmtId="4" fontId="20" fillId="58" borderId="15" applyNumberFormat="0" applyProtection="0">
      <alignment horizontal="right" vertical="center"/>
    </xf>
    <xf numFmtId="4" fontId="20" fillId="59" borderId="15" applyNumberFormat="0" applyProtection="0">
      <alignment horizontal="right" vertical="center"/>
    </xf>
    <xf numFmtId="4" fontId="20" fillId="59" borderId="15" applyNumberFormat="0" applyProtection="0">
      <alignment horizontal="right" vertical="center"/>
    </xf>
    <xf numFmtId="4" fontId="20" fillId="60" borderId="15" applyNumberFormat="0" applyProtection="0">
      <alignment horizontal="right" vertical="center"/>
    </xf>
    <xf numFmtId="4" fontId="20" fillId="60" borderId="15" applyNumberFormat="0" applyProtection="0">
      <alignment horizontal="right" vertical="center"/>
    </xf>
    <xf numFmtId="4" fontId="20" fillId="61" borderId="15" applyNumberFormat="0" applyProtection="0">
      <alignment horizontal="right" vertical="center"/>
    </xf>
    <xf numFmtId="4" fontId="20" fillId="61" borderId="15" applyNumberFormat="0" applyProtection="0">
      <alignment horizontal="right" vertical="center"/>
    </xf>
    <xf numFmtId="4" fontId="20" fillId="40" borderId="15" applyNumberFormat="0" applyProtection="0">
      <alignment horizontal="right" vertical="center"/>
    </xf>
    <xf numFmtId="4" fontId="20" fillId="40" borderId="15" applyNumberFormat="0" applyProtection="0">
      <alignment horizontal="right" vertical="center"/>
    </xf>
    <xf numFmtId="4" fontId="20" fillId="62" borderId="15" applyNumberFormat="0" applyProtection="0">
      <alignment horizontal="right" vertical="center"/>
    </xf>
    <xf numFmtId="4" fontId="20" fillId="62" borderId="15" applyNumberFormat="0" applyProtection="0">
      <alignment horizontal="right" vertical="center"/>
    </xf>
    <xf numFmtId="4" fontId="20" fillId="63" borderId="15" applyNumberFormat="0" applyProtection="0">
      <alignment horizontal="right" vertical="center"/>
    </xf>
    <xf numFmtId="4" fontId="20" fillId="63" borderId="15" applyNumberFormat="0" applyProtection="0">
      <alignment horizontal="right" vertical="center"/>
    </xf>
    <xf numFmtId="4" fontId="24" fillId="64" borderId="16" applyNumberFormat="0" applyProtection="0">
      <alignment horizontal="left" vertical="center" indent="1"/>
    </xf>
    <xf numFmtId="4" fontId="20" fillId="65" borderId="0" applyNumberFormat="0" applyProtection="0">
      <alignment horizontal="left" vertical="center" indent="1"/>
    </xf>
    <xf numFmtId="4" fontId="20" fillId="65" borderId="0" applyNumberFormat="0" applyProtection="0">
      <alignment horizontal="left" vertical="center" indent="1"/>
    </xf>
    <xf numFmtId="4" fontId="26" fillId="39" borderId="0" applyNumberFormat="0" applyProtection="0">
      <alignment horizontal="left" vertical="center" indent="1"/>
    </xf>
    <xf numFmtId="4" fontId="20" fillId="33" borderId="15" applyNumberFormat="0" applyProtection="0">
      <alignment horizontal="right" vertical="center"/>
    </xf>
    <xf numFmtId="4" fontId="20" fillId="33" borderId="15" applyNumberFormat="0" applyProtection="0">
      <alignment horizontal="right" vertical="center"/>
    </xf>
    <xf numFmtId="4" fontId="20" fillId="65" borderId="0" applyNumberFormat="0" applyProtection="0">
      <alignment horizontal="left" vertical="center" indent="1"/>
    </xf>
    <xf numFmtId="4" fontId="20" fillId="33" borderId="0" applyNumberFormat="0" applyProtection="0">
      <alignment horizontal="left" vertical="center" indent="1"/>
    </xf>
    <xf numFmtId="0" fontId="2" fillId="39" borderId="15" applyNumberFormat="0" applyProtection="0">
      <alignment horizontal="left" vertical="center" indent="1"/>
    </xf>
    <xf numFmtId="0" fontId="2" fillId="39" borderId="15" applyNumberFormat="0" applyProtection="0">
      <alignment horizontal="left" vertical="top" indent="1"/>
    </xf>
    <xf numFmtId="0" fontId="2" fillId="33" borderId="15" applyNumberFormat="0" applyProtection="0">
      <alignment horizontal="left" vertical="center" indent="1"/>
    </xf>
    <xf numFmtId="0" fontId="2" fillId="33" borderId="15" applyNumberFormat="0" applyProtection="0">
      <alignment horizontal="left" vertical="top" indent="1"/>
    </xf>
    <xf numFmtId="0" fontId="2" fillId="37" borderId="15" applyNumberFormat="0" applyProtection="0">
      <alignment horizontal="left" vertical="center" indent="1"/>
    </xf>
    <xf numFmtId="0" fontId="2" fillId="37" borderId="15" applyNumberFormat="0" applyProtection="0">
      <alignment horizontal="left" vertical="top" indent="1"/>
    </xf>
    <xf numFmtId="0" fontId="2" fillId="65" borderId="15" applyNumberFormat="0" applyProtection="0">
      <alignment horizontal="left" vertical="center" indent="1"/>
    </xf>
    <xf numFmtId="0" fontId="2" fillId="65" borderId="15" applyNumberFormat="0" applyProtection="0">
      <alignment horizontal="left" vertical="top" indent="1"/>
    </xf>
    <xf numFmtId="0" fontId="2" fillId="36" borderId="1" applyNumberFormat="0">
      <protection locked="0"/>
    </xf>
    <xf numFmtId="4" fontId="20" fillId="35" borderId="15" applyNumberFormat="0" applyProtection="0">
      <alignment vertical="center"/>
    </xf>
    <xf numFmtId="4" fontId="20" fillId="35" borderId="15" applyNumberFormat="0" applyProtection="0">
      <alignment vertical="center"/>
    </xf>
    <xf numFmtId="4" fontId="27" fillId="35" borderId="15" applyNumberFormat="0" applyProtection="0">
      <alignment vertical="center"/>
    </xf>
    <xf numFmtId="4" fontId="20" fillId="35" borderId="15" applyNumberFormat="0" applyProtection="0">
      <alignment horizontal="left" vertical="center" indent="1"/>
    </xf>
    <xf numFmtId="4" fontId="20" fillId="35" borderId="15" applyNumberFormat="0" applyProtection="0">
      <alignment horizontal="left" vertical="center" indent="1"/>
    </xf>
    <xf numFmtId="0" fontId="20" fillId="35" borderId="15" applyNumberFormat="0" applyProtection="0">
      <alignment horizontal="left" vertical="top" indent="1"/>
    </xf>
    <xf numFmtId="0" fontId="20" fillId="35" borderId="15" applyNumberFormat="0" applyProtection="0">
      <alignment horizontal="left" vertical="top" indent="1"/>
    </xf>
    <xf numFmtId="4" fontId="20" fillId="65" borderId="15" applyNumberFormat="0" applyProtection="0">
      <alignment horizontal="right" vertical="center"/>
    </xf>
    <xf numFmtId="4" fontId="20" fillId="65" borderId="15" applyNumberFormat="0" applyProtection="0">
      <alignment horizontal="right" vertical="center"/>
    </xf>
    <xf numFmtId="4" fontId="27" fillId="65" borderId="15" applyNumberFormat="0" applyProtection="0">
      <alignment horizontal="right" vertical="center"/>
    </xf>
    <xf numFmtId="4" fontId="20" fillId="33" borderId="15" applyNumberFormat="0" applyProtection="0">
      <alignment horizontal="left" vertical="center" indent="1"/>
    </xf>
    <xf numFmtId="4" fontId="20" fillId="33" borderId="15" applyNumberFormat="0" applyProtection="0">
      <alignment horizontal="left" vertical="center" indent="1"/>
    </xf>
    <xf numFmtId="0" fontId="20" fillId="33" borderId="15" applyNumberFormat="0" applyProtection="0">
      <alignment horizontal="left" vertical="top" indent="1"/>
    </xf>
    <xf numFmtId="0" fontId="20" fillId="33" borderId="15" applyNumberFormat="0" applyProtection="0">
      <alignment horizontal="left" vertical="top" indent="1"/>
    </xf>
    <xf numFmtId="4" fontId="28" fillId="66" borderId="0" applyNumberFormat="0" applyProtection="0">
      <alignment horizontal="left" vertical="center" indent="1"/>
    </xf>
    <xf numFmtId="4" fontId="29" fillId="65" borderId="15" applyNumberFormat="0" applyProtection="0">
      <alignment horizontal="right" vertical="center"/>
    </xf>
    <xf numFmtId="0" fontId="30" fillId="0" borderId="0" applyNumberFormat="0" applyFill="0" applyBorder="0" applyAlignment="0" applyProtection="0"/>
    <xf numFmtId="0" fontId="1" fillId="15" borderId="0" applyNumberFormat="0" applyBorder="0" applyAlignment="0" applyProtection="0"/>
    <xf numFmtId="0" fontId="1" fillId="0" borderId="0"/>
    <xf numFmtId="0" fontId="2" fillId="0" borderId="0"/>
    <xf numFmtId="0" fontId="2" fillId="0" borderId="0"/>
    <xf numFmtId="0" fontId="2" fillId="0" borderId="0"/>
    <xf numFmtId="0" fontId="1" fillId="8" borderId="13" applyNumberFormat="0" applyFont="0" applyAlignment="0" applyProtection="0"/>
    <xf numFmtId="0" fontId="1" fillId="8" borderId="13" applyNumberFormat="0" applyFont="0" applyAlignment="0" applyProtection="0"/>
    <xf numFmtId="43" fontId="2" fillId="0" borderId="0" applyFont="0" applyFill="0" applyBorder="0" applyAlignment="0" applyProtection="0"/>
    <xf numFmtId="0" fontId="2" fillId="0" borderId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0" borderId="0"/>
    <xf numFmtId="0" fontId="2" fillId="0" borderId="0"/>
    <xf numFmtId="0" fontId="2" fillId="0" borderId="0"/>
    <xf numFmtId="0" fontId="2" fillId="0" borderId="0"/>
    <xf numFmtId="0" fontId="1" fillId="8" borderId="13" applyNumberFormat="0" applyFont="0" applyAlignment="0" applyProtection="0"/>
    <xf numFmtId="0" fontId="1" fillId="8" borderId="13" applyNumberFormat="0" applyFont="0" applyAlignment="0" applyProtection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2" fillId="0" borderId="0"/>
    <xf numFmtId="0" fontId="1" fillId="0" borderId="0"/>
    <xf numFmtId="0" fontId="1" fillId="8" borderId="13" applyNumberFormat="0" applyFont="0" applyAlignment="0" applyProtection="0"/>
    <xf numFmtId="0" fontId="1" fillId="8" borderId="13" applyNumberFormat="0" applyFont="0" applyAlignment="0" applyProtection="0"/>
    <xf numFmtId="43" fontId="2" fillId="0" borderId="0" applyFont="0" applyFill="0" applyBorder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31" borderId="0" applyNumberFormat="0" applyBorder="0" applyAlignment="0" applyProtection="0"/>
    <xf numFmtId="0" fontId="1" fillId="27" borderId="0" applyNumberFormat="0" applyBorder="0" applyAlignment="0" applyProtection="0"/>
    <xf numFmtId="0" fontId="1" fillId="0" borderId="0"/>
    <xf numFmtId="0" fontId="1" fillId="8" borderId="13" applyNumberFormat="0" applyFont="0" applyAlignment="0" applyProtection="0"/>
    <xf numFmtId="0" fontId="1" fillId="8" borderId="13" applyNumberFormat="0" applyFont="0" applyAlignment="0" applyProtection="0"/>
    <xf numFmtId="0" fontId="31" fillId="0" borderId="0"/>
  </cellStyleXfs>
  <cellXfs count="54">
    <xf numFmtId="0" fontId="0" fillId="0" borderId="0" xfId="0"/>
    <xf numFmtId="0" fontId="0" fillId="0" borderId="0" xfId="0"/>
    <xf numFmtId="0" fontId="0" fillId="0" borderId="0" xfId="0"/>
    <xf numFmtId="16" fontId="0" fillId="0" borderId="0" xfId="0" applyNumberFormat="1"/>
    <xf numFmtId="0" fontId="0" fillId="0" borderId="0" xfId="0" applyFill="1"/>
    <xf numFmtId="0" fontId="0" fillId="0" borderId="0" xfId="0"/>
    <xf numFmtId="0" fontId="3" fillId="0" borderId="0" xfId="0" applyFont="1"/>
    <xf numFmtId="0" fontId="3" fillId="0" borderId="1" xfId="0" applyFont="1" applyBorder="1"/>
    <xf numFmtId="0" fontId="3" fillId="0" borderId="2" xfId="0" applyFont="1" applyBorder="1"/>
    <xf numFmtId="0" fontId="3" fillId="0" borderId="3" xfId="0" applyFont="1" applyBorder="1"/>
    <xf numFmtId="0" fontId="3" fillId="0" borderId="4" xfId="0" applyFont="1" applyBorder="1"/>
    <xf numFmtId="9" fontId="0" fillId="0" borderId="1" xfId="4" applyFont="1" applyBorder="1"/>
    <xf numFmtId="16" fontId="3" fillId="0" borderId="1" xfId="0" applyNumberFormat="1" applyFont="1" applyBorder="1"/>
    <xf numFmtId="37" fontId="0" fillId="0" borderId="1" xfId="3" applyNumberFormat="1" applyFont="1" applyBorder="1"/>
    <xf numFmtId="37" fontId="0" fillId="0" borderId="1" xfId="0" applyNumberFormat="1" applyBorder="1"/>
    <xf numFmtId="0" fontId="0" fillId="0" borderId="0" xfId="0" applyFill="1"/>
    <xf numFmtId="0" fontId="3" fillId="0" borderId="0" xfId="0" applyFont="1" applyFill="1"/>
    <xf numFmtId="164" fontId="3" fillId="0" borderId="0" xfId="0" applyNumberFormat="1" applyFont="1" applyFill="1"/>
    <xf numFmtId="164" fontId="0" fillId="0" borderId="0" xfId="0" applyNumberFormat="1" applyFont="1" applyFill="1"/>
    <xf numFmtId="0" fontId="0" fillId="0" borderId="0" xfId="0" applyFont="1" applyFill="1"/>
    <xf numFmtId="14" fontId="0" fillId="0" borderId="0" xfId="0" applyNumberFormat="1" applyFont="1" applyFill="1" applyAlignment="1">
      <alignment horizontal="left"/>
    </xf>
    <xf numFmtId="14" fontId="3" fillId="0" borderId="0" xfId="0" applyNumberFormat="1" applyFont="1" applyFill="1" applyAlignment="1">
      <alignment horizontal="left"/>
    </xf>
    <xf numFmtId="2" fontId="0" fillId="0" borderId="0" xfId="0" applyNumberFormat="1" applyFont="1" applyFill="1"/>
    <xf numFmtId="39" fontId="0" fillId="0" borderId="1" xfId="3" applyNumberFormat="1" applyFont="1" applyBorder="1"/>
    <xf numFmtId="14" fontId="3" fillId="0" borderId="0" xfId="0" applyNumberFormat="1" applyFont="1" applyAlignment="1">
      <alignment horizontal="left"/>
    </xf>
    <xf numFmtId="0" fontId="0" fillId="0" borderId="0" xfId="0" applyFont="1"/>
    <xf numFmtId="2" fontId="3" fillId="0" borderId="0" xfId="0" applyNumberFormat="1" applyFont="1" applyFill="1"/>
    <xf numFmtId="0" fontId="3" fillId="0" borderId="0" xfId="0" applyFont="1" applyBorder="1"/>
    <xf numFmtId="165" fontId="0" fillId="0" borderId="1" xfId="3" applyNumberFormat="1" applyFont="1" applyBorder="1"/>
    <xf numFmtId="2" fontId="0" fillId="0" borderId="0" xfId="0" applyNumberFormat="1" applyFont="1"/>
    <xf numFmtId="2" fontId="3" fillId="0" borderId="0" xfId="0" applyNumberFormat="1" applyFont="1"/>
    <xf numFmtId="14" fontId="0" fillId="0" borderId="0" xfId="0" applyNumberFormat="1"/>
    <xf numFmtId="14" fontId="3" fillId="0" borderId="0" xfId="0" applyNumberFormat="1" applyFont="1"/>
    <xf numFmtId="0" fontId="32" fillId="0" borderId="1" xfId="0" applyFont="1" applyBorder="1" applyAlignment="1">
      <alignment horizontal="left"/>
    </xf>
    <xf numFmtId="2" fontId="0" fillId="0" borderId="0" xfId="0" applyNumberFormat="1"/>
    <xf numFmtId="0" fontId="33" fillId="67" borderId="1" xfId="0" applyFont="1" applyFill="1" applyBorder="1"/>
    <xf numFmtId="16" fontId="3" fillId="0" borderId="0" xfId="0" applyNumberFormat="1" applyFont="1"/>
    <xf numFmtId="14" fontId="0" fillId="0" borderId="0" xfId="0" applyNumberFormat="1" applyFont="1"/>
    <xf numFmtId="0" fontId="33" fillId="67" borderId="0" xfId="0" applyFont="1" applyFill="1" applyBorder="1"/>
    <xf numFmtId="164" fontId="3" fillId="0" borderId="0" xfId="0" applyNumberFormat="1" applyFont="1"/>
    <xf numFmtId="0" fontId="33" fillId="0" borderId="0" xfId="0" applyFont="1"/>
    <xf numFmtId="14" fontId="33" fillId="0" borderId="0" xfId="0" applyNumberFormat="1" applyFont="1" applyAlignment="1">
      <alignment horizontal="left"/>
    </xf>
    <xf numFmtId="164" fontId="33" fillId="0" borderId="0" xfId="0" applyNumberFormat="1" applyFont="1" applyFill="1"/>
    <xf numFmtId="0" fontId="33" fillId="0" borderId="0" xfId="0" applyFont="1" applyFill="1"/>
    <xf numFmtId="16" fontId="33" fillId="0" borderId="0" xfId="0" applyNumberFormat="1" applyFont="1"/>
    <xf numFmtId="2" fontId="33" fillId="0" borderId="0" xfId="0" applyNumberFormat="1" applyFont="1" applyFill="1"/>
    <xf numFmtId="16" fontId="3" fillId="0" borderId="0" xfId="0" applyNumberFormat="1" applyFont="1" applyFill="1"/>
    <xf numFmtId="16" fontId="0" fillId="0" borderId="0" xfId="0" applyNumberFormat="1" applyFont="1" applyFill="1"/>
    <xf numFmtId="0" fontId="0" fillId="0" borderId="1" xfId="0" applyFill="1" applyBorder="1"/>
    <xf numFmtId="0" fontId="0" fillId="0" borderId="1" xfId="0" applyFont="1" applyBorder="1"/>
    <xf numFmtId="0" fontId="0" fillId="0" borderId="1" xfId="0" applyBorder="1"/>
    <xf numFmtId="0" fontId="4" fillId="0" borderId="0" xfId="0" applyFont="1" applyAlignment="1">
      <alignment horizontal="center"/>
    </xf>
    <xf numFmtId="0" fontId="3" fillId="0" borderId="5" xfId="0" applyFont="1" applyBorder="1" applyAlignment="1">
      <alignment horizontal="center"/>
    </xf>
    <xf numFmtId="0" fontId="0" fillId="0" borderId="5" xfId="0" applyBorder="1" applyAlignment="1">
      <alignment horizontal="center"/>
    </xf>
  </cellXfs>
  <cellStyles count="205">
    <cellStyle name="20% - Accent1" xfId="22" builtinId="30" customBuiltin="1"/>
    <cellStyle name="20% - Accent1 2" xfId="45" xr:uid="{00000000-0005-0000-0000-000001000000}"/>
    <cellStyle name="20% - Accent1 2 2" xfId="185" xr:uid="{00000000-0005-0000-0000-000002000000}"/>
    <cellStyle name="20% - Accent1 2 3" xfId="154" xr:uid="{00000000-0005-0000-0000-000003000000}"/>
    <cellStyle name="20% - Accent1 3" xfId="168" xr:uid="{00000000-0005-0000-0000-000004000000}"/>
    <cellStyle name="20% - Accent2" xfId="26" builtinId="34" customBuiltin="1"/>
    <cellStyle name="20% - Accent2 2" xfId="46" xr:uid="{00000000-0005-0000-0000-000006000000}"/>
    <cellStyle name="20% - Accent2 2 2" xfId="186" xr:uid="{00000000-0005-0000-0000-000007000000}"/>
    <cellStyle name="20% - Accent2 2 3" xfId="155" xr:uid="{00000000-0005-0000-0000-000008000000}"/>
    <cellStyle name="20% - Accent2 3" xfId="170" xr:uid="{00000000-0005-0000-0000-000009000000}"/>
    <cellStyle name="20% - Accent3" xfId="30" builtinId="38" customBuiltin="1"/>
    <cellStyle name="20% - Accent3 2" xfId="47" xr:uid="{00000000-0005-0000-0000-00000B000000}"/>
    <cellStyle name="20% - Accent3 2 2" xfId="187" xr:uid="{00000000-0005-0000-0000-00000C000000}"/>
    <cellStyle name="20% - Accent3 2 3" xfId="156" xr:uid="{00000000-0005-0000-0000-00000D000000}"/>
    <cellStyle name="20% - Accent3 3" xfId="172" xr:uid="{00000000-0005-0000-0000-00000E000000}"/>
    <cellStyle name="20% - Accent4" xfId="34" builtinId="42" customBuiltin="1"/>
    <cellStyle name="20% - Accent4 2" xfId="48" xr:uid="{00000000-0005-0000-0000-000010000000}"/>
    <cellStyle name="20% - Accent4 2 2" xfId="188" xr:uid="{00000000-0005-0000-0000-000011000000}"/>
    <cellStyle name="20% - Accent4 2 3" xfId="157" xr:uid="{00000000-0005-0000-0000-000012000000}"/>
    <cellStyle name="20% - Accent4 3" xfId="174" xr:uid="{00000000-0005-0000-0000-000013000000}"/>
    <cellStyle name="20% - Accent5" xfId="38" builtinId="46" customBuiltin="1"/>
    <cellStyle name="20% - Accent5 2" xfId="49" xr:uid="{00000000-0005-0000-0000-000015000000}"/>
    <cellStyle name="20% - Accent5 2 2" xfId="189" xr:uid="{00000000-0005-0000-0000-000016000000}"/>
    <cellStyle name="20% - Accent5 2 3" xfId="158" xr:uid="{00000000-0005-0000-0000-000017000000}"/>
    <cellStyle name="20% - Accent5 3" xfId="176" xr:uid="{00000000-0005-0000-0000-000018000000}"/>
    <cellStyle name="20% - Accent6" xfId="42" builtinId="50" customBuiltin="1"/>
    <cellStyle name="20% - Accent6 2" xfId="50" xr:uid="{00000000-0005-0000-0000-00001A000000}"/>
    <cellStyle name="20% - Accent6 2 2" xfId="190" xr:uid="{00000000-0005-0000-0000-00001B000000}"/>
    <cellStyle name="20% - Accent6 2 3" xfId="159" xr:uid="{00000000-0005-0000-0000-00001C000000}"/>
    <cellStyle name="20% - Accent6 3" xfId="178" xr:uid="{00000000-0005-0000-0000-00001D000000}"/>
    <cellStyle name="40% - Accent1" xfId="23" builtinId="31" customBuiltin="1"/>
    <cellStyle name="40% - Accent1 2" xfId="51" xr:uid="{00000000-0005-0000-0000-00001F000000}"/>
    <cellStyle name="40% - Accent1 2 2" xfId="191" xr:uid="{00000000-0005-0000-0000-000020000000}"/>
    <cellStyle name="40% - Accent1 2 3" xfId="160" xr:uid="{00000000-0005-0000-0000-000021000000}"/>
    <cellStyle name="40% - Accent1 3" xfId="169" xr:uid="{00000000-0005-0000-0000-000022000000}"/>
    <cellStyle name="40% - Accent2" xfId="27" builtinId="35" customBuiltin="1"/>
    <cellStyle name="40% - Accent2 2" xfId="52" xr:uid="{00000000-0005-0000-0000-000024000000}"/>
    <cellStyle name="40% - Accent2 2 2" xfId="192" xr:uid="{00000000-0005-0000-0000-000025000000}"/>
    <cellStyle name="40% - Accent2 2 3" xfId="145" xr:uid="{00000000-0005-0000-0000-000026000000}"/>
    <cellStyle name="40% - Accent2 3" xfId="171" xr:uid="{00000000-0005-0000-0000-000027000000}"/>
    <cellStyle name="40% - Accent3" xfId="31" builtinId="39" customBuiltin="1"/>
    <cellStyle name="40% - Accent3 2" xfId="53" xr:uid="{00000000-0005-0000-0000-000029000000}"/>
    <cellStyle name="40% - Accent3 2 2" xfId="193" xr:uid="{00000000-0005-0000-0000-00002A000000}"/>
    <cellStyle name="40% - Accent3 2 3" xfId="197" xr:uid="{00000000-0005-0000-0000-00002B000000}"/>
    <cellStyle name="40% - Accent3 3" xfId="173" xr:uid="{00000000-0005-0000-0000-00002C000000}"/>
    <cellStyle name="40% - Accent4" xfId="35" builtinId="43" customBuiltin="1"/>
    <cellStyle name="40% - Accent4 2" xfId="54" xr:uid="{00000000-0005-0000-0000-00002E000000}"/>
    <cellStyle name="40% - Accent4 2 2" xfId="194" xr:uid="{00000000-0005-0000-0000-00002F000000}"/>
    <cellStyle name="40% - Accent4 2 3" xfId="198" xr:uid="{00000000-0005-0000-0000-000030000000}"/>
    <cellStyle name="40% - Accent4 3" xfId="175" xr:uid="{00000000-0005-0000-0000-000031000000}"/>
    <cellStyle name="40% - Accent5" xfId="39" builtinId="47" customBuiltin="1"/>
    <cellStyle name="40% - Accent5 2" xfId="55" xr:uid="{00000000-0005-0000-0000-000033000000}"/>
    <cellStyle name="40% - Accent5 2 2" xfId="195" xr:uid="{00000000-0005-0000-0000-000034000000}"/>
    <cellStyle name="40% - Accent5 2 3" xfId="200" xr:uid="{00000000-0005-0000-0000-000035000000}"/>
    <cellStyle name="40% - Accent5 3" xfId="177" xr:uid="{00000000-0005-0000-0000-000036000000}"/>
    <cellStyle name="40% - Accent6" xfId="43" builtinId="51" customBuiltin="1"/>
    <cellStyle name="40% - Accent6 2" xfId="56" xr:uid="{00000000-0005-0000-0000-000038000000}"/>
    <cellStyle name="40% - Accent6 2 2" xfId="196" xr:uid="{00000000-0005-0000-0000-000039000000}"/>
    <cellStyle name="40% - Accent6 2 3" xfId="199" xr:uid="{00000000-0005-0000-0000-00003A000000}"/>
    <cellStyle name="40% - Accent6 3" xfId="179" xr:uid="{00000000-0005-0000-0000-00003B000000}"/>
    <cellStyle name="60% - Accent1" xfId="24" builtinId="32" customBuiltin="1"/>
    <cellStyle name="60% - Accent2" xfId="28" builtinId="36" customBuiltin="1"/>
    <cellStyle name="60% - Accent3" xfId="32" builtinId="40" customBuiltin="1"/>
    <cellStyle name="60% - Accent4" xfId="36" builtinId="44" customBuiltin="1"/>
    <cellStyle name="60% - Accent5" xfId="40" builtinId="48" customBuiltin="1"/>
    <cellStyle name="60% - Accent6" xfId="44" builtinId="52" customBuiltin="1"/>
    <cellStyle name="Accent1" xfId="21" builtinId="29" customBuiltin="1"/>
    <cellStyle name="Accent1 - 20%" xfId="57" xr:uid="{00000000-0005-0000-0000-000043000000}"/>
    <cellStyle name="Accent1 - 40%" xfId="58" xr:uid="{00000000-0005-0000-0000-000044000000}"/>
    <cellStyle name="Accent1 - 60%" xfId="59" xr:uid="{00000000-0005-0000-0000-000045000000}"/>
    <cellStyle name="Accent2" xfId="25" builtinId="33" customBuiltin="1"/>
    <cellStyle name="Accent2 - 20%" xfId="60" xr:uid="{00000000-0005-0000-0000-000047000000}"/>
    <cellStyle name="Accent2 - 40%" xfId="61" xr:uid="{00000000-0005-0000-0000-000048000000}"/>
    <cellStyle name="Accent2 - 60%" xfId="62" xr:uid="{00000000-0005-0000-0000-000049000000}"/>
    <cellStyle name="Accent3" xfId="29" builtinId="37" customBuiltin="1"/>
    <cellStyle name="Accent3 - 20%" xfId="63" xr:uid="{00000000-0005-0000-0000-00004B000000}"/>
    <cellStyle name="Accent3 - 40%" xfId="64" xr:uid="{00000000-0005-0000-0000-00004C000000}"/>
    <cellStyle name="Accent3 - 60%" xfId="65" xr:uid="{00000000-0005-0000-0000-00004D000000}"/>
    <cellStyle name="Accent4" xfId="33" builtinId="41" customBuiltin="1"/>
    <cellStyle name="Accent4 - 20%" xfId="66" xr:uid="{00000000-0005-0000-0000-00004F000000}"/>
    <cellStyle name="Accent4 - 40%" xfId="67" xr:uid="{00000000-0005-0000-0000-000050000000}"/>
    <cellStyle name="Accent4 - 60%" xfId="68" xr:uid="{00000000-0005-0000-0000-000051000000}"/>
    <cellStyle name="Accent5" xfId="37" builtinId="45" customBuiltin="1"/>
    <cellStyle name="Accent5 - 20%" xfId="69" xr:uid="{00000000-0005-0000-0000-000053000000}"/>
    <cellStyle name="Accent5 - 40%" xfId="70" xr:uid="{00000000-0005-0000-0000-000054000000}"/>
    <cellStyle name="Accent5 - 60%" xfId="71" xr:uid="{00000000-0005-0000-0000-000055000000}"/>
    <cellStyle name="Accent6" xfId="41" builtinId="49" customBuiltin="1"/>
    <cellStyle name="Accent6 - 20%" xfId="72" xr:uid="{00000000-0005-0000-0000-000057000000}"/>
    <cellStyle name="Accent6 - 40%" xfId="73" xr:uid="{00000000-0005-0000-0000-000058000000}"/>
    <cellStyle name="Accent6 - 60%" xfId="74" xr:uid="{00000000-0005-0000-0000-000059000000}"/>
    <cellStyle name="Bad" xfId="11" builtinId="27" customBuiltin="1"/>
    <cellStyle name="Calculation" xfId="15" builtinId="22" customBuiltin="1"/>
    <cellStyle name="Check Cell" xfId="17" builtinId="23" customBuiltin="1"/>
    <cellStyle name="Comma 2" xfId="75" xr:uid="{00000000-0005-0000-0000-00005D000000}"/>
    <cellStyle name="Comma 2 2" xfId="76" xr:uid="{00000000-0005-0000-0000-00005E000000}"/>
    <cellStyle name="Comma 3" xfId="184" xr:uid="{00000000-0005-0000-0000-00005F000000}"/>
    <cellStyle name="Comma 4" xfId="152" xr:uid="{00000000-0005-0000-0000-000060000000}"/>
    <cellStyle name="Currency" xfId="3" builtinId="4"/>
    <cellStyle name="Currency 2" xfId="77" xr:uid="{00000000-0005-0000-0000-000062000000}"/>
    <cellStyle name="Currency 2 2" xfId="78" xr:uid="{00000000-0005-0000-0000-000063000000}"/>
    <cellStyle name="Currency 3" xfId="79" xr:uid="{00000000-0005-0000-0000-000064000000}"/>
    <cellStyle name="Currency 3 2" xfId="80" xr:uid="{00000000-0005-0000-0000-000065000000}"/>
    <cellStyle name="Currency 4" xfId="81" xr:uid="{00000000-0005-0000-0000-000066000000}"/>
    <cellStyle name="Currency 4 2" xfId="82" xr:uid="{00000000-0005-0000-0000-000067000000}"/>
    <cellStyle name="Emphasis 1" xfId="83" xr:uid="{00000000-0005-0000-0000-000068000000}"/>
    <cellStyle name="Emphasis 2" xfId="84" xr:uid="{00000000-0005-0000-0000-000069000000}"/>
    <cellStyle name="Emphasis 3" xfId="85" xr:uid="{00000000-0005-0000-0000-00006A000000}"/>
    <cellStyle name="Explanatory Text" xfId="19" builtinId="53" customBuiltin="1"/>
    <cellStyle name="Good" xfId="10" builtinId="26" customBuiltin="1"/>
    <cellStyle name="Heading 1" xfId="6" builtinId="16" customBuiltin="1"/>
    <cellStyle name="Heading 2" xfId="7" builtinId="17" customBuiltin="1"/>
    <cellStyle name="Heading 3" xfId="8" builtinId="18" customBuiltin="1"/>
    <cellStyle name="Heading 4" xfId="9" builtinId="19" customBuiltin="1"/>
    <cellStyle name="Input" xfId="13" builtinId="20" customBuiltin="1"/>
    <cellStyle name="Linked Cell" xfId="16" builtinId="24" customBuiltin="1"/>
    <cellStyle name="Neutral" xfId="12" builtinId="28" customBuiltin="1"/>
    <cellStyle name="Normal" xfId="0" builtinId="0"/>
    <cellStyle name="Normal 2" xfId="1" xr:uid="{00000000-0005-0000-0000-000075000000}"/>
    <cellStyle name="Normal 2 2" xfId="161" xr:uid="{00000000-0005-0000-0000-000076000000}"/>
    <cellStyle name="Normal 2 2 2" xfId="201" xr:uid="{00000000-0005-0000-0000-000077000000}"/>
    <cellStyle name="Normal 2 3" xfId="181" xr:uid="{00000000-0005-0000-0000-000078000000}"/>
    <cellStyle name="Normal 2 4" xfId="146" xr:uid="{00000000-0005-0000-0000-000079000000}"/>
    <cellStyle name="Normal 3" xfId="147" xr:uid="{00000000-0005-0000-0000-00007A000000}"/>
    <cellStyle name="Normal 3 2" xfId="148" xr:uid="{00000000-0005-0000-0000-00007B000000}"/>
    <cellStyle name="Normal 3 2 2" xfId="163" xr:uid="{00000000-0005-0000-0000-00007C000000}"/>
    <cellStyle name="Normal 3 3" xfId="162" xr:uid="{00000000-0005-0000-0000-00007D000000}"/>
    <cellStyle name="Normal 4" xfId="149" xr:uid="{00000000-0005-0000-0000-00007E000000}"/>
    <cellStyle name="Normal 4 2" xfId="164" xr:uid="{00000000-0005-0000-0000-00007F000000}"/>
    <cellStyle name="Normal 5" xfId="153" xr:uid="{00000000-0005-0000-0000-000080000000}"/>
    <cellStyle name="Normal 6" xfId="2" xr:uid="{00000000-0005-0000-0000-000081000000}"/>
    <cellStyle name="Normal 6 2" xfId="180" xr:uid="{00000000-0005-0000-0000-000082000000}"/>
    <cellStyle name="Normal 7" xfId="167" xr:uid="{00000000-0005-0000-0000-000083000000}"/>
    <cellStyle name="Normal 8" xfId="204" xr:uid="{00000000-0005-0000-0000-000084000000}"/>
    <cellStyle name="Note 2" xfId="150" xr:uid="{00000000-0005-0000-0000-000085000000}"/>
    <cellStyle name="Note 2 2" xfId="165" xr:uid="{00000000-0005-0000-0000-000086000000}"/>
    <cellStyle name="Note 2 2 2" xfId="202" xr:uid="{00000000-0005-0000-0000-000087000000}"/>
    <cellStyle name="Note 2 3" xfId="182" xr:uid="{00000000-0005-0000-0000-000088000000}"/>
    <cellStyle name="Note 3" xfId="151" xr:uid="{00000000-0005-0000-0000-000089000000}"/>
    <cellStyle name="Note 3 2" xfId="166" xr:uid="{00000000-0005-0000-0000-00008A000000}"/>
    <cellStyle name="Note 3 2 2" xfId="203" xr:uid="{00000000-0005-0000-0000-00008B000000}"/>
    <cellStyle name="Note 3 3" xfId="183" xr:uid="{00000000-0005-0000-0000-00008C000000}"/>
    <cellStyle name="Output" xfId="14" builtinId="21" customBuiltin="1"/>
    <cellStyle name="Percent" xfId="4" builtinId="5"/>
    <cellStyle name="Percent 2" xfId="86" xr:uid="{00000000-0005-0000-0000-00008F000000}"/>
    <cellStyle name="Percent 2 2" xfId="87" xr:uid="{00000000-0005-0000-0000-000090000000}"/>
    <cellStyle name="SAPBEXaggData" xfId="88" xr:uid="{00000000-0005-0000-0000-000091000000}"/>
    <cellStyle name="SAPBEXaggDataEmph" xfId="89" xr:uid="{00000000-0005-0000-0000-000092000000}"/>
    <cellStyle name="SAPBEXaggItem" xfId="90" xr:uid="{00000000-0005-0000-0000-000093000000}"/>
    <cellStyle name="SAPBEXaggItemX" xfId="91" xr:uid="{00000000-0005-0000-0000-000094000000}"/>
    <cellStyle name="SAPBEXchaText" xfId="92" xr:uid="{00000000-0005-0000-0000-000095000000}"/>
    <cellStyle name="SAPBEXexcBad7" xfId="93" xr:uid="{00000000-0005-0000-0000-000096000000}"/>
    <cellStyle name="SAPBEXexcBad7 2" xfId="94" xr:uid="{00000000-0005-0000-0000-000097000000}"/>
    <cellStyle name="SAPBEXexcBad8" xfId="95" xr:uid="{00000000-0005-0000-0000-000098000000}"/>
    <cellStyle name="SAPBEXexcBad8 2" xfId="96" xr:uid="{00000000-0005-0000-0000-000099000000}"/>
    <cellStyle name="SAPBEXexcBad9" xfId="97" xr:uid="{00000000-0005-0000-0000-00009A000000}"/>
    <cellStyle name="SAPBEXexcBad9 2" xfId="98" xr:uid="{00000000-0005-0000-0000-00009B000000}"/>
    <cellStyle name="SAPBEXexcCritical4" xfId="99" xr:uid="{00000000-0005-0000-0000-00009C000000}"/>
    <cellStyle name="SAPBEXexcCritical4 2" xfId="100" xr:uid="{00000000-0005-0000-0000-00009D000000}"/>
    <cellStyle name="SAPBEXexcCritical5" xfId="101" xr:uid="{00000000-0005-0000-0000-00009E000000}"/>
    <cellStyle name="SAPBEXexcCritical5 2" xfId="102" xr:uid="{00000000-0005-0000-0000-00009F000000}"/>
    <cellStyle name="SAPBEXexcCritical6" xfId="103" xr:uid="{00000000-0005-0000-0000-0000A0000000}"/>
    <cellStyle name="SAPBEXexcCritical6 2" xfId="104" xr:uid="{00000000-0005-0000-0000-0000A1000000}"/>
    <cellStyle name="SAPBEXexcGood1" xfId="105" xr:uid="{00000000-0005-0000-0000-0000A2000000}"/>
    <cellStyle name="SAPBEXexcGood1 2" xfId="106" xr:uid="{00000000-0005-0000-0000-0000A3000000}"/>
    <cellStyle name="SAPBEXexcGood2" xfId="107" xr:uid="{00000000-0005-0000-0000-0000A4000000}"/>
    <cellStyle name="SAPBEXexcGood2 2" xfId="108" xr:uid="{00000000-0005-0000-0000-0000A5000000}"/>
    <cellStyle name="SAPBEXexcGood3" xfId="109" xr:uid="{00000000-0005-0000-0000-0000A6000000}"/>
    <cellStyle name="SAPBEXexcGood3 2" xfId="110" xr:uid="{00000000-0005-0000-0000-0000A7000000}"/>
    <cellStyle name="SAPBEXfilterDrill" xfId="111" xr:uid="{00000000-0005-0000-0000-0000A8000000}"/>
    <cellStyle name="SAPBEXfilterItem" xfId="112" xr:uid="{00000000-0005-0000-0000-0000A9000000}"/>
    <cellStyle name="SAPBEXfilterItem 2" xfId="113" xr:uid="{00000000-0005-0000-0000-0000AA000000}"/>
    <cellStyle name="SAPBEXfilterText" xfId="114" xr:uid="{00000000-0005-0000-0000-0000AB000000}"/>
    <cellStyle name="SAPBEXformats" xfId="115" xr:uid="{00000000-0005-0000-0000-0000AC000000}"/>
    <cellStyle name="SAPBEXformats 2" xfId="116" xr:uid="{00000000-0005-0000-0000-0000AD000000}"/>
    <cellStyle name="SAPBEXheaderItem" xfId="117" xr:uid="{00000000-0005-0000-0000-0000AE000000}"/>
    <cellStyle name="SAPBEXheaderText" xfId="118" xr:uid="{00000000-0005-0000-0000-0000AF000000}"/>
    <cellStyle name="SAPBEXHLevel0" xfId="119" xr:uid="{00000000-0005-0000-0000-0000B0000000}"/>
    <cellStyle name="SAPBEXHLevel0X" xfId="120" xr:uid="{00000000-0005-0000-0000-0000B1000000}"/>
    <cellStyle name="SAPBEXHLevel1" xfId="121" xr:uid="{00000000-0005-0000-0000-0000B2000000}"/>
    <cellStyle name="SAPBEXHLevel1X" xfId="122" xr:uid="{00000000-0005-0000-0000-0000B3000000}"/>
    <cellStyle name="SAPBEXHLevel2" xfId="123" xr:uid="{00000000-0005-0000-0000-0000B4000000}"/>
    <cellStyle name="SAPBEXHLevel2X" xfId="124" xr:uid="{00000000-0005-0000-0000-0000B5000000}"/>
    <cellStyle name="SAPBEXHLevel3" xfId="125" xr:uid="{00000000-0005-0000-0000-0000B6000000}"/>
    <cellStyle name="SAPBEXHLevel3X" xfId="126" xr:uid="{00000000-0005-0000-0000-0000B7000000}"/>
    <cellStyle name="SAPBEXinputData" xfId="127" xr:uid="{00000000-0005-0000-0000-0000B8000000}"/>
    <cellStyle name="SAPBEXresData" xfId="128" xr:uid="{00000000-0005-0000-0000-0000B9000000}"/>
    <cellStyle name="SAPBEXresData 2" xfId="129" xr:uid="{00000000-0005-0000-0000-0000BA000000}"/>
    <cellStyle name="SAPBEXresDataEmph" xfId="130" xr:uid="{00000000-0005-0000-0000-0000BB000000}"/>
    <cellStyle name="SAPBEXresItem" xfId="131" xr:uid="{00000000-0005-0000-0000-0000BC000000}"/>
    <cellStyle name="SAPBEXresItem 2" xfId="132" xr:uid="{00000000-0005-0000-0000-0000BD000000}"/>
    <cellStyle name="SAPBEXresItemX" xfId="133" xr:uid="{00000000-0005-0000-0000-0000BE000000}"/>
    <cellStyle name="SAPBEXresItemX 2" xfId="134" xr:uid="{00000000-0005-0000-0000-0000BF000000}"/>
    <cellStyle name="SAPBEXstdData" xfId="135" xr:uid="{00000000-0005-0000-0000-0000C0000000}"/>
    <cellStyle name="SAPBEXstdData 2" xfId="136" xr:uid="{00000000-0005-0000-0000-0000C1000000}"/>
    <cellStyle name="SAPBEXstdDataEmph" xfId="137" xr:uid="{00000000-0005-0000-0000-0000C2000000}"/>
    <cellStyle name="SAPBEXstdItem" xfId="138" xr:uid="{00000000-0005-0000-0000-0000C3000000}"/>
    <cellStyle name="SAPBEXstdItem 2" xfId="139" xr:uid="{00000000-0005-0000-0000-0000C4000000}"/>
    <cellStyle name="SAPBEXstdItemX" xfId="140" xr:uid="{00000000-0005-0000-0000-0000C5000000}"/>
    <cellStyle name="SAPBEXstdItemX 2" xfId="141" xr:uid="{00000000-0005-0000-0000-0000C6000000}"/>
    <cellStyle name="SAPBEXtitle" xfId="142" xr:uid="{00000000-0005-0000-0000-0000C7000000}"/>
    <cellStyle name="SAPBEXundefined" xfId="143" xr:uid="{00000000-0005-0000-0000-0000C8000000}"/>
    <cellStyle name="Sheet Title" xfId="144" xr:uid="{00000000-0005-0000-0000-0000C9000000}"/>
    <cellStyle name="Title" xfId="5" builtinId="15" customBuiltin="1"/>
    <cellStyle name="Total" xfId="20" builtinId="25" customBuiltin="1"/>
    <cellStyle name="Warning Text" xfId="18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3"/>
  <sheetViews>
    <sheetView workbookViewId="0">
      <selection activeCell="A26" sqref="A26"/>
    </sheetView>
  </sheetViews>
  <sheetFormatPr defaultRowHeight="15"/>
  <cols>
    <col min="1" max="1" width="48.7109375" customWidth="1"/>
    <col min="2" max="2" width="9.42578125" bestFit="1" customWidth="1"/>
    <col min="3" max="3" width="10.5703125" bestFit="1" customWidth="1"/>
    <col min="4" max="4" width="11.5703125" bestFit="1" customWidth="1"/>
    <col min="5" max="5" width="10.5703125" bestFit="1" customWidth="1"/>
    <col min="6" max="6" width="11.5703125" bestFit="1" customWidth="1"/>
    <col min="7" max="7" width="10.7109375" bestFit="1" customWidth="1"/>
    <col min="8" max="8" width="12.28515625" bestFit="1" customWidth="1"/>
  </cols>
  <sheetData>
    <row r="1" spans="1:10" s="5" customFormat="1" ht="18.75">
      <c r="A1" s="51" t="s">
        <v>0</v>
      </c>
      <c r="B1" s="51"/>
      <c r="C1" s="51"/>
      <c r="D1" s="51"/>
      <c r="E1" s="51"/>
      <c r="F1" s="51"/>
      <c r="G1" s="51"/>
      <c r="H1" s="51"/>
    </row>
    <row r="2" spans="1:10" s="6" customFormat="1" ht="15.75" thickBot="1">
      <c r="A2" s="52" t="s">
        <v>1</v>
      </c>
      <c r="B2" s="53"/>
      <c r="C2" s="53"/>
      <c r="D2" s="53"/>
      <c r="E2" s="53"/>
      <c r="F2" s="53"/>
      <c r="G2" s="53"/>
      <c r="H2" s="53"/>
    </row>
    <row r="3" spans="1:10">
      <c r="A3" s="8" t="s">
        <v>2</v>
      </c>
      <c r="B3" s="9" t="s">
        <v>3</v>
      </c>
      <c r="C3" s="9" t="s">
        <v>4</v>
      </c>
      <c r="D3" s="9" t="s">
        <v>5</v>
      </c>
      <c r="E3" s="9" t="s">
        <v>6</v>
      </c>
      <c r="F3" s="9" t="s">
        <v>7</v>
      </c>
      <c r="G3" s="9" t="s">
        <v>8</v>
      </c>
      <c r="H3" s="10" t="s">
        <v>9</v>
      </c>
      <c r="I3" s="5"/>
      <c r="J3" s="5"/>
    </row>
    <row r="4" spans="1:10">
      <c r="A4" s="7" t="s">
        <v>10</v>
      </c>
      <c r="B4" s="13">
        <v>0</v>
      </c>
      <c r="C4" s="13">
        <f>SUM('CBP DA Available Capacity '!E2:E4)</f>
        <v>0</v>
      </c>
      <c r="D4" s="23">
        <f>SUM('CBP DA Available Capacity '!E5:E38)</f>
        <v>16.759999999999991</v>
      </c>
      <c r="E4" s="13">
        <f>SUM('CBP DA Available Capacity '!E39:E70)</f>
        <v>4.0599999999999996</v>
      </c>
      <c r="F4" s="13">
        <f>SUM('CBP DA Available Capacity '!E71:E73)</f>
        <v>0</v>
      </c>
      <c r="G4" s="13">
        <f>SUM('CBP DA Available Capacity '!F74:F94)</f>
        <v>5.2619999921321892</v>
      </c>
      <c r="H4" s="13">
        <f>SUM(B4:G4)</f>
        <v>26.081999992132179</v>
      </c>
      <c r="I4" s="5"/>
      <c r="J4" s="5"/>
    </row>
    <row r="5" spans="1:10">
      <c r="A5" s="12" t="s">
        <v>11</v>
      </c>
      <c r="B5" s="28">
        <v>0</v>
      </c>
      <c r="C5" s="13">
        <f>SUM('CBP DA Available Capacity '!F2:F4)</f>
        <v>1.2000000000000002</v>
      </c>
      <c r="D5" s="28">
        <f>SUM('CBP DA Available Capacity '!F5:F38)</f>
        <v>19.86</v>
      </c>
      <c r="E5" s="13">
        <f>SUM('CBP DA Available Capacity '!F39:F70)</f>
        <v>7.5530000000000017</v>
      </c>
      <c r="F5" s="13">
        <f>SUM('CBP DA Available Capacity '!F71:F73)</f>
        <v>0.32000000000000006</v>
      </c>
      <c r="G5" s="13">
        <f>SUM('CBP DA Available Capacity '!F74:F94)</f>
        <v>5.2619999921321892</v>
      </c>
      <c r="H5" s="14">
        <f>SUM(B5:G5)</f>
        <v>34.194999992132189</v>
      </c>
      <c r="I5" s="5"/>
      <c r="J5" s="5"/>
    </row>
    <row r="6" spans="1:10">
      <c r="A6" s="12" t="s">
        <v>12</v>
      </c>
      <c r="B6" s="11">
        <v>0</v>
      </c>
      <c r="C6" s="11">
        <f t="shared" ref="C6:H6" si="0">C4/C5</f>
        <v>0</v>
      </c>
      <c r="D6" s="11">
        <f t="shared" si="0"/>
        <v>0.84390735146022111</v>
      </c>
      <c r="E6" s="11">
        <f t="shared" si="0"/>
        <v>0.53753475440222409</v>
      </c>
      <c r="F6" s="11">
        <f t="shared" si="0"/>
        <v>0</v>
      </c>
      <c r="G6" s="11">
        <f t="shared" si="0"/>
        <v>1</v>
      </c>
      <c r="H6" s="11">
        <f t="shared" si="0"/>
        <v>0.76274309104059945</v>
      </c>
      <c r="I6" s="5"/>
      <c r="J6" s="5"/>
    </row>
    <row r="8" spans="1:10" ht="15.75" thickBot="1">
      <c r="A8" s="5"/>
      <c r="B8" s="5"/>
      <c r="C8" s="5"/>
      <c r="D8" s="5"/>
      <c r="E8" s="5"/>
      <c r="F8" s="5"/>
      <c r="G8" s="5"/>
      <c r="H8" s="5"/>
      <c r="I8" s="5"/>
      <c r="J8" s="5"/>
    </row>
    <row r="9" spans="1:10">
      <c r="A9" s="8" t="s">
        <v>2</v>
      </c>
      <c r="B9" s="9" t="s">
        <v>3</v>
      </c>
      <c r="C9" s="9" t="s">
        <v>4</v>
      </c>
      <c r="D9" s="9" t="s">
        <v>5</v>
      </c>
      <c r="E9" s="9" t="s">
        <v>6</v>
      </c>
      <c r="F9" s="9" t="s">
        <v>7</v>
      </c>
      <c r="G9" s="9" t="s">
        <v>8</v>
      </c>
      <c r="H9" s="10" t="s">
        <v>9</v>
      </c>
      <c r="I9" s="5"/>
      <c r="J9" s="5"/>
    </row>
    <row r="10" spans="1:10">
      <c r="A10" s="7" t="s">
        <v>13</v>
      </c>
      <c r="B10" s="13">
        <v>0</v>
      </c>
      <c r="C10" s="13">
        <f>SUM('CPB DO Available Capacity'!E2:E3)</f>
        <v>0</v>
      </c>
      <c r="D10" s="13">
        <f>SUM('CPB DO Available Capacity'!E4:E26)</f>
        <v>0</v>
      </c>
      <c r="E10" s="13">
        <f>SUM('CPB DO Available Capacity'!E27:E46)</f>
        <v>36.56</v>
      </c>
      <c r="F10" s="13">
        <f>SUM('CPB DO Available Capacity'!E47:E52)</f>
        <v>0</v>
      </c>
      <c r="G10" s="13">
        <f>SUM('CPB DO Available Capacity'!E53:E56)</f>
        <v>0</v>
      </c>
      <c r="H10" s="13">
        <f>SUM(B10:G10)</f>
        <v>36.56</v>
      </c>
      <c r="I10" s="5"/>
      <c r="J10" s="5"/>
    </row>
    <row r="11" spans="1:10">
      <c r="A11" s="12" t="s">
        <v>11</v>
      </c>
      <c r="B11" s="13">
        <v>0</v>
      </c>
      <c r="C11" s="13">
        <f>SUM('CPB DO Available Capacity'!F2:F3)</f>
        <v>11.08</v>
      </c>
      <c r="D11" s="13">
        <f>SUM('CPB DO Available Capacity'!F5:F26)</f>
        <v>145.19</v>
      </c>
      <c r="E11" s="13">
        <f>SUM('CPB DO Available Capacity'!F27:F46)</f>
        <v>111.09622073173523</v>
      </c>
      <c r="F11" s="13">
        <f>SUM('CPB DO Available Capacity'!F47:F52)</f>
        <v>22.5</v>
      </c>
      <c r="G11" s="13">
        <f>SUM('CPB DO Available Capacity'!F53:F56)</f>
        <v>14.52</v>
      </c>
      <c r="H11" s="14">
        <f>SUM(B11:G11)</f>
        <v>304.38622073173519</v>
      </c>
      <c r="I11" s="5"/>
      <c r="J11" s="5"/>
    </row>
    <row r="12" spans="1:10">
      <c r="A12" s="12" t="s">
        <v>12</v>
      </c>
      <c r="B12" s="11">
        <v>0</v>
      </c>
      <c r="C12" s="11">
        <v>0</v>
      </c>
      <c r="D12" s="11">
        <v>0</v>
      </c>
      <c r="E12" s="11">
        <f t="shared" ref="E12:H12" si="1">E10/E11</f>
        <v>0.32908410168408586</v>
      </c>
      <c r="F12" s="11">
        <v>0</v>
      </c>
      <c r="G12" s="11">
        <v>0</v>
      </c>
      <c r="H12" s="11">
        <f t="shared" si="1"/>
        <v>0.12011056187796831</v>
      </c>
      <c r="I12" s="5"/>
      <c r="J12" s="5"/>
    </row>
    <row r="14" spans="1:10" ht="15.75" thickBot="1">
      <c r="A14" s="5"/>
      <c r="B14" s="5"/>
      <c r="C14" s="5"/>
      <c r="D14" s="5"/>
      <c r="E14" s="5"/>
      <c r="F14" s="5"/>
      <c r="G14" s="5"/>
      <c r="H14" s="5"/>
      <c r="I14" s="5"/>
      <c r="J14" s="5"/>
    </row>
    <row r="15" spans="1:10" s="5" customFormat="1">
      <c r="A15" s="8" t="s">
        <v>2</v>
      </c>
      <c r="B15" s="9" t="s">
        <v>14</v>
      </c>
      <c r="C15" s="9" t="s">
        <v>3</v>
      </c>
      <c r="D15" s="9" t="s">
        <v>15</v>
      </c>
      <c r="E15" s="9" t="s">
        <v>5</v>
      </c>
      <c r="F15" s="9" t="s">
        <v>6</v>
      </c>
      <c r="G15" s="9" t="s">
        <v>16</v>
      </c>
      <c r="H15" s="9" t="s">
        <v>8</v>
      </c>
      <c r="I15" s="10" t="s">
        <v>9</v>
      </c>
      <c r="J15" s="27"/>
    </row>
    <row r="16" spans="1:10" s="5" customFormat="1">
      <c r="A16" s="7" t="s">
        <v>17</v>
      </c>
      <c r="B16" s="13">
        <f>SUM('SSP Available Capacity'!E2:E5)</f>
        <v>0</v>
      </c>
      <c r="C16" s="13">
        <v>0</v>
      </c>
      <c r="D16" s="13">
        <f>SUM('SSP Available Capacity'!E6:E9)</f>
        <v>9.3838651134130409</v>
      </c>
      <c r="E16" s="13">
        <f>SUM('SSP Available Capacity'!E10:E43)</f>
        <v>127.20684382224592</v>
      </c>
      <c r="F16" s="13">
        <f>SUM('SSP Available Capacity'!E44:E56)</f>
        <v>64.546767370543492</v>
      </c>
      <c r="G16" s="13">
        <f>SUM('SSP Available Capacity'!E57:E70)</f>
        <v>31.533850099888546</v>
      </c>
      <c r="H16" s="13">
        <v>0</v>
      </c>
      <c r="I16" s="13">
        <f>SUM(F16:H16)</f>
        <v>96.080617470432031</v>
      </c>
    </row>
    <row r="17" spans="1:9" s="5" customFormat="1">
      <c r="A17" s="12" t="s">
        <v>11</v>
      </c>
      <c r="B17" s="13">
        <f>SUM('SSP Available Capacity'!F2:F5)</f>
        <v>17.68</v>
      </c>
      <c r="C17" s="13">
        <v>0</v>
      </c>
      <c r="D17" s="13">
        <f>SUM('SSP Available Capacity'!F6:F9)</f>
        <v>27.670730641484262</v>
      </c>
      <c r="E17" s="13">
        <f>SUM('SSP Available Capacity'!F10:F43)</f>
        <v>305.73330624103545</v>
      </c>
      <c r="F17" s="13">
        <f>SUM('SSP Available Capacity'!F44:F56)</f>
        <v>106.32397399902344</v>
      </c>
      <c r="G17" s="13">
        <f>SUM('SSP Available Capacity'!F57:F70)</f>
        <v>66.522810330390925</v>
      </c>
      <c r="H17" s="13">
        <v>0</v>
      </c>
      <c r="I17" s="14">
        <f>SUM(F17:H17)</f>
        <v>172.84678432941436</v>
      </c>
    </row>
    <row r="18" spans="1:9" s="5" customFormat="1">
      <c r="A18" s="12" t="s">
        <v>12</v>
      </c>
      <c r="B18" s="11">
        <v>0</v>
      </c>
      <c r="C18" s="11">
        <v>0</v>
      </c>
      <c r="D18" s="11">
        <f t="shared" ref="D18:F18" si="2">D16/D17</f>
        <v>0.33912603302728289</v>
      </c>
      <c r="E18" s="11">
        <f t="shared" si="2"/>
        <v>0.41607126611831419</v>
      </c>
      <c r="F18" s="11">
        <f t="shared" si="2"/>
        <v>0.60707632477258933</v>
      </c>
      <c r="G18" s="11">
        <f t="shared" ref="G18" si="3">G16/G17</f>
        <v>0.47403063615732899</v>
      </c>
      <c r="H18" s="11">
        <v>0</v>
      </c>
      <c r="I18" s="11">
        <f t="shared" ref="I18" si="4">I16/I17</f>
        <v>0.55587159369606753</v>
      </c>
    </row>
    <row r="20" spans="1:9">
      <c r="A20" s="5"/>
      <c r="B20" s="5"/>
      <c r="C20" s="5"/>
      <c r="D20" s="5"/>
      <c r="E20" s="5"/>
      <c r="F20" s="5"/>
      <c r="G20" s="5"/>
      <c r="H20" s="5" t="s">
        <v>18</v>
      </c>
      <c r="I20" s="5"/>
    </row>
    <row r="22" spans="1:9">
      <c r="A22" s="5"/>
      <c r="B22" s="5"/>
      <c r="C22" s="5"/>
      <c r="D22" s="5"/>
      <c r="E22" s="5"/>
      <c r="F22" s="5"/>
      <c r="G22" s="5" t="s">
        <v>18</v>
      </c>
      <c r="H22" s="5"/>
      <c r="I22" s="5"/>
    </row>
    <row r="23" spans="1:9">
      <c r="A23" s="5"/>
      <c r="B23" s="5" t="s">
        <v>18</v>
      </c>
      <c r="C23" s="5"/>
      <c r="D23" s="5"/>
      <c r="E23" s="5"/>
      <c r="F23" s="5"/>
      <c r="G23" s="5"/>
      <c r="H23" s="5"/>
      <c r="I23" s="5"/>
    </row>
  </sheetData>
  <mergeCells count="2">
    <mergeCell ref="A1:H1"/>
    <mergeCell ref="A2:H2"/>
  </mergeCells>
  <pageMargins left="0.7" right="0.7" top="0.75" bottom="0.75" header="0.3" footer="0.3"/>
  <pageSetup orientation="portrait" r:id="rId1"/>
  <ignoredErrors>
    <ignoredError sqref="H5 H4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98"/>
  <sheetViews>
    <sheetView tabSelected="1" zoomScaleNormal="100" workbookViewId="0">
      <selection activeCell="D6" sqref="D6"/>
    </sheetView>
  </sheetViews>
  <sheetFormatPr defaultRowHeight="15"/>
  <cols>
    <col min="1" max="1" width="23.5703125" style="5" bestFit="1" customWidth="1"/>
    <col min="2" max="2" width="10.7109375" bestFit="1" customWidth="1"/>
    <col min="3" max="3" width="23.85546875" style="5" customWidth="1"/>
    <col min="4" max="4" width="57.85546875" style="2" customWidth="1"/>
    <col min="5" max="5" width="19.28515625" customWidth="1"/>
    <col min="6" max="6" width="18.28515625" customWidth="1"/>
  </cols>
  <sheetData>
    <row r="1" spans="1:8" s="1" customFormat="1" ht="30" customHeight="1">
      <c r="A1" s="5"/>
      <c r="B1" s="5">
        <v>2018</v>
      </c>
      <c r="C1" s="5" t="s">
        <v>19</v>
      </c>
      <c r="D1" s="3" t="s">
        <v>20</v>
      </c>
      <c r="E1" s="3" t="s">
        <v>21</v>
      </c>
      <c r="F1" s="3" t="s">
        <v>22</v>
      </c>
      <c r="G1" s="3"/>
      <c r="H1" s="5"/>
    </row>
    <row r="2" spans="1:8" s="16" customFormat="1">
      <c r="A2" s="35" t="s">
        <v>23</v>
      </c>
      <c r="B2" s="32">
        <v>43263</v>
      </c>
      <c r="C2" s="26">
        <v>0</v>
      </c>
      <c r="D2" s="17">
        <v>0.2</v>
      </c>
      <c r="E2" s="16">
        <f>C2*2</f>
        <v>0</v>
      </c>
      <c r="F2" s="16">
        <f>D2*2</f>
        <v>0.4</v>
      </c>
    </row>
    <row r="3" spans="1:8" s="16" customFormat="1">
      <c r="A3" s="35" t="s">
        <v>24</v>
      </c>
      <c r="B3" s="32">
        <v>43263</v>
      </c>
      <c r="C3" s="26">
        <v>0</v>
      </c>
      <c r="D3" s="17">
        <v>0.2</v>
      </c>
      <c r="E3" s="16">
        <f>C3*4</f>
        <v>0</v>
      </c>
      <c r="F3" s="16">
        <f>D3*2</f>
        <v>0.4</v>
      </c>
    </row>
    <row r="4" spans="1:8" s="16" customFormat="1">
      <c r="A4" s="35" t="s">
        <v>24</v>
      </c>
      <c r="B4" s="32">
        <v>43264</v>
      </c>
      <c r="C4" s="26">
        <v>0</v>
      </c>
      <c r="D4" s="17">
        <v>0.2</v>
      </c>
      <c r="E4" s="16">
        <f>C4*4</f>
        <v>0</v>
      </c>
      <c r="F4" s="16">
        <f>D4*2</f>
        <v>0.4</v>
      </c>
    </row>
    <row r="5" spans="1:8" s="4" customFormat="1">
      <c r="A5" s="33" t="s">
        <v>25</v>
      </c>
      <c r="B5" s="31">
        <v>43287</v>
      </c>
      <c r="C5" s="15">
        <v>1.0900000000000001</v>
      </c>
      <c r="D5" s="18">
        <v>0.38</v>
      </c>
      <c r="E5" s="19">
        <f>C5*4</f>
        <v>4.3600000000000003</v>
      </c>
      <c r="F5" s="19">
        <f>D5*4</f>
        <v>1.52</v>
      </c>
      <c r="G5" s="15"/>
      <c r="H5" s="15"/>
    </row>
    <row r="6" spans="1:8" s="4" customFormat="1">
      <c r="A6" s="33" t="s">
        <v>26</v>
      </c>
      <c r="B6" s="31">
        <v>43287</v>
      </c>
      <c r="C6" s="15">
        <v>0.14000000000000001</v>
      </c>
      <c r="D6" s="22">
        <v>0.01</v>
      </c>
      <c r="E6" s="19">
        <f>C6*4</f>
        <v>0.56000000000000005</v>
      </c>
      <c r="F6" s="19">
        <f>D6*4</f>
        <v>0.04</v>
      </c>
      <c r="G6" s="15"/>
      <c r="H6" s="15"/>
    </row>
    <row r="7" spans="1:8" s="16" customFormat="1">
      <c r="A7" s="35" t="s">
        <v>23</v>
      </c>
      <c r="B7" s="32">
        <v>43290</v>
      </c>
      <c r="C7" s="26">
        <v>0</v>
      </c>
      <c r="D7" s="17">
        <v>0.38</v>
      </c>
      <c r="E7" s="16">
        <f>C7*3</f>
        <v>0</v>
      </c>
      <c r="F7" s="16">
        <f>D7*3</f>
        <v>1.1400000000000001</v>
      </c>
    </row>
    <row r="8" spans="1:8" s="16" customFormat="1">
      <c r="A8" s="35" t="s">
        <v>27</v>
      </c>
      <c r="B8" s="32">
        <v>43290</v>
      </c>
      <c r="C8" s="26">
        <v>0</v>
      </c>
      <c r="D8" s="26">
        <v>0.01</v>
      </c>
      <c r="E8" s="16">
        <f>C8*3</f>
        <v>0</v>
      </c>
      <c r="F8" s="16">
        <f>D8*3</f>
        <v>0.03</v>
      </c>
    </row>
    <row r="9" spans="1:8" s="16" customFormat="1">
      <c r="A9" s="33" t="s">
        <v>28</v>
      </c>
      <c r="B9" s="31">
        <v>43291</v>
      </c>
      <c r="C9" s="15">
        <v>1.0900000000000001</v>
      </c>
      <c r="D9" s="18">
        <v>0.38</v>
      </c>
      <c r="E9" s="22">
        <f>C9*4</f>
        <v>4.3600000000000003</v>
      </c>
      <c r="F9" s="22">
        <f>D9*4</f>
        <v>1.52</v>
      </c>
    </row>
    <row r="10" spans="1:8" s="16" customFormat="1">
      <c r="A10" s="33" t="s">
        <v>24</v>
      </c>
      <c r="B10" s="31">
        <v>43291</v>
      </c>
      <c r="C10" s="15">
        <v>0.01</v>
      </c>
      <c r="D10" s="18">
        <v>0.01</v>
      </c>
      <c r="E10" s="22">
        <f>C10*4</f>
        <v>0.04</v>
      </c>
      <c r="F10" s="22">
        <f>D10*3</f>
        <v>0.03</v>
      </c>
    </row>
    <row r="11" spans="1:8" s="15" customFormat="1">
      <c r="A11" s="33" t="s">
        <v>29</v>
      </c>
      <c r="B11" s="31">
        <v>43292</v>
      </c>
      <c r="C11" s="15">
        <v>0.35</v>
      </c>
      <c r="D11" s="18">
        <v>0.38</v>
      </c>
      <c r="E11" s="22">
        <f>C11*2</f>
        <v>0.7</v>
      </c>
      <c r="F11" s="22">
        <f>D11*2</f>
        <v>0.76</v>
      </c>
    </row>
    <row r="12" spans="1:8" s="15" customFormat="1">
      <c r="A12" s="33" t="s">
        <v>24</v>
      </c>
      <c r="B12" s="31">
        <v>43292</v>
      </c>
      <c r="C12" s="15">
        <v>0.01</v>
      </c>
      <c r="D12" s="18">
        <v>0.01</v>
      </c>
      <c r="E12" s="22">
        <f>C12*4</f>
        <v>0.04</v>
      </c>
      <c r="F12" s="22">
        <f>D12*3</f>
        <v>0.03</v>
      </c>
    </row>
    <row r="13" spans="1:8" s="4" customFormat="1">
      <c r="A13" s="33" t="s">
        <v>30</v>
      </c>
      <c r="B13" s="31">
        <v>43293</v>
      </c>
      <c r="C13" s="15">
        <v>0.35</v>
      </c>
      <c r="D13" s="18">
        <v>0.38</v>
      </c>
      <c r="E13" s="22">
        <f>C13*2</f>
        <v>0.7</v>
      </c>
      <c r="F13" s="22">
        <f>D13*2</f>
        <v>0.76</v>
      </c>
      <c r="G13" s="15"/>
      <c r="H13" s="15"/>
    </row>
    <row r="14" spans="1:8" s="4" customFormat="1">
      <c r="A14" s="33" t="s">
        <v>31</v>
      </c>
      <c r="B14" s="31">
        <v>43293</v>
      </c>
      <c r="C14" s="15">
        <v>0.02</v>
      </c>
      <c r="D14" s="22">
        <v>8.9999999999999993E-3</v>
      </c>
      <c r="E14" s="22">
        <f>C14*2</f>
        <v>0.04</v>
      </c>
      <c r="F14" s="22">
        <f>D14*2</f>
        <v>1.7999999999999999E-2</v>
      </c>
      <c r="G14" s="15"/>
      <c r="H14" s="15"/>
    </row>
    <row r="15" spans="1:8" s="4" customFormat="1" ht="14.25" customHeight="1">
      <c r="A15" s="33" t="s">
        <v>32</v>
      </c>
      <c r="B15" s="31">
        <v>43297</v>
      </c>
      <c r="C15" s="15">
        <v>0.51</v>
      </c>
      <c r="D15" s="18">
        <v>0.38</v>
      </c>
      <c r="E15" s="22">
        <f>C15*3</f>
        <v>1.53</v>
      </c>
      <c r="F15" s="22">
        <f>D15*3</f>
        <v>1.1400000000000001</v>
      </c>
      <c r="G15" s="15"/>
      <c r="H15" s="15"/>
    </row>
    <row r="16" spans="1:8" s="15" customFormat="1" ht="14.25" customHeight="1">
      <c r="A16" s="33" t="s">
        <v>24</v>
      </c>
      <c r="B16" s="31">
        <v>43297</v>
      </c>
      <c r="C16" s="15">
        <v>0.01</v>
      </c>
      <c r="D16" s="18">
        <v>0.01</v>
      </c>
      <c r="E16" s="22">
        <f>C16*4</f>
        <v>0.04</v>
      </c>
      <c r="F16" s="22">
        <f>D16*3</f>
        <v>0.03</v>
      </c>
    </row>
    <row r="17" spans="1:8" s="16" customFormat="1">
      <c r="A17" s="35" t="s">
        <v>23</v>
      </c>
      <c r="B17" s="32">
        <v>43298</v>
      </c>
      <c r="C17" s="26">
        <v>0</v>
      </c>
      <c r="D17" s="17">
        <v>0.38</v>
      </c>
      <c r="E17" s="26">
        <f>C17*4</f>
        <v>0</v>
      </c>
      <c r="F17" s="26">
        <f>D17*2</f>
        <v>0.76</v>
      </c>
    </row>
    <row r="18" spans="1:8" s="16" customFormat="1">
      <c r="A18" s="35" t="s">
        <v>24</v>
      </c>
      <c r="B18" s="32">
        <v>43298</v>
      </c>
      <c r="C18" s="26">
        <v>0</v>
      </c>
      <c r="D18" s="26">
        <v>0.01</v>
      </c>
      <c r="E18" s="16">
        <f>C18*4</f>
        <v>0</v>
      </c>
      <c r="F18" s="16">
        <f>D18*3</f>
        <v>0.03</v>
      </c>
    </row>
    <row r="19" spans="1:8" s="4" customFormat="1">
      <c r="A19" s="15" t="s">
        <v>33</v>
      </c>
      <c r="B19" s="31">
        <v>43299</v>
      </c>
      <c r="C19" s="15">
        <v>0.35</v>
      </c>
      <c r="D19" s="18">
        <v>0.38</v>
      </c>
      <c r="E19" s="22">
        <f>C19*2</f>
        <v>0.7</v>
      </c>
      <c r="F19" s="22">
        <f>D19*2</f>
        <v>0.76</v>
      </c>
      <c r="G19" s="15"/>
      <c r="H19" s="15"/>
    </row>
    <row r="20" spans="1:8" s="4" customFormat="1">
      <c r="A20" s="15" t="s">
        <v>34</v>
      </c>
      <c r="B20" s="31">
        <v>43299</v>
      </c>
      <c r="C20" s="15">
        <v>0.15</v>
      </c>
      <c r="D20" s="22">
        <v>8.9999999999999993E-3</v>
      </c>
      <c r="E20" s="22">
        <f>C20*4</f>
        <v>0.6</v>
      </c>
      <c r="F20" s="22">
        <f>D20*4</f>
        <v>3.5999999999999997E-2</v>
      </c>
      <c r="G20" s="15"/>
      <c r="H20" s="15"/>
    </row>
    <row r="21" spans="1:8" s="16" customFormat="1">
      <c r="A21" s="35" t="s">
        <v>23</v>
      </c>
      <c r="B21" s="32">
        <v>43300</v>
      </c>
      <c r="C21" s="26">
        <v>0</v>
      </c>
      <c r="D21" s="17">
        <v>0.38</v>
      </c>
      <c r="E21" s="26">
        <f>C21*2</f>
        <v>0</v>
      </c>
      <c r="F21" s="26">
        <f>D21*2</f>
        <v>0.76</v>
      </c>
    </row>
    <row r="22" spans="1:8" s="16" customFormat="1">
      <c r="A22" s="35" t="s">
        <v>24</v>
      </c>
      <c r="B22" s="32">
        <v>43300</v>
      </c>
      <c r="C22" s="26">
        <v>0</v>
      </c>
      <c r="D22" s="26">
        <v>0.01</v>
      </c>
      <c r="E22" s="16">
        <f>C22*4</f>
        <v>0</v>
      </c>
      <c r="F22" s="16">
        <f>D22*3</f>
        <v>0.03</v>
      </c>
    </row>
    <row r="23" spans="1:8" s="4" customFormat="1">
      <c r="A23" s="38" t="s">
        <v>23</v>
      </c>
      <c r="B23" s="32">
        <v>43301</v>
      </c>
      <c r="C23" s="26">
        <v>0</v>
      </c>
      <c r="D23" s="17">
        <v>0.38</v>
      </c>
      <c r="E23" s="26">
        <f>C23*4</f>
        <v>0</v>
      </c>
      <c r="F23" s="26">
        <f>D23*4</f>
        <v>1.52</v>
      </c>
      <c r="G23" s="15" t="s">
        <v>18</v>
      </c>
      <c r="H23" s="15"/>
    </row>
    <row r="24" spans="1:8" s="16" customFormat="1">
      <c r="A24" s="48" t="s">
        <v>34</v>
      </c>
      <c r="B24" s="31">
        <v>43301</v>
      </c>
      <c r="C24" s="15">
        <v>0.02</v>
      </c>
      <c r="D24" s="22">
        <v>8.9999999999999993E-3</v>
      </c>
      <c r="E24" s="22">
        <f>C24*2</f>
        <v>0.04</v>
      </c>
      <c r="F24" s="22">
        <f>D24*2</f>
        <v>1.7999999999999999E-2</v>
      </c>
      <c r="G24" s="16" t="s">
        <v>18</v>
      </c>
    </row>
    <row r="25" spans="1:8" s="16" customFormat="1">
      <c r="A25" s="48" t="s">
        <v>35</v>
      </c>
      <c r="B25" s="31">
        <v>43304</v>
      </c>
      <c r="C25" s="15">
        <v>0.51</v>
      </c>
      <c r="D25" s="18">
        <v>0.38</v>
      </c>
      <c r="E25" s="22">
        <f>C25*3</f>
        <v>1.53</v>
      </c>
      <c r="F25" s="22">
        <f>D25*3</f>
        <v>1.1400000000000001</v>
      </c>
    </row>
    <row r="26" spans="1:8" s="16" customFormat="1">
      <c r="A26" s="48" t="s">
        <v>24</v>
      </c>
      <c r="B26" s="31">
        <v>43304</v>
      </c>
      <c r="C26" s="15">
        <v>0.01</v>
      </c>
      <c r="D26" s="18">
        <v>0.01</v>
      </c>
      <c r="E26" s="22">
        <f>C26*4</f>
        <v>0.04</v>
      </c>
      <c r="F26" s="22">
        <f>D26*3</f>
        <v>0.03</v>
      </c>
    </row>
    <row r="27" spans="1:8" s="4" customFormat="1">
      <c r="A27" s="15" t="s">
        <v>36</v>
      </c>
      <c r="B27" s="31">
        <v>43305</v>
      </c>
      <c r="C27" s="15">
        <v>0.35</v>
      </c>
      <c r="D27" s="18">
        <v>0.38</v>
      </c>
      <c r="E27" s="22">
        <f>C27*2</f>
        <v>0.7</v>
      </c>
      <c r="F27" s="22">
        <f>D27*2</f>
        <v>0.76</v>
      </c>
      <c r="G27" s="15"/>
      <c r="H27" s="15"/>
    </row>
    <row r="28" spans="1:8" s="15" customFormat="1">
      <c r="A28" s="15" t="s">
        <v>37</v>
      </c>
      <c r="B28" s="31">
        <v>43305</v>
      </c>
      <c r="C28" s="15">
        <v>0.02</v>
      </c>
      <c r="D28" s="22">
        <v>8.9999999999999993E-3</v>
      </c>
      <c r="E28" s="22">
        <f>C28*2</f>
        <v>0.04</v>
      </c>
      <c r="F28" s="22">
        <f>D28*2</f>
        <v>1.7999999999999999E-2</v>
      </c>
    </row>
    <row r="29" spans="1:8" s="15" customFormat="1">
      <c r="A29" s="15" t="s">
        <v>38</v>
      </c>
      <c r="B29" s="31">
        <v>43306</v>
      </c>
      <c r="C29" s="15">
        <v>0.35</v>
      </c>
      <c r="D29" s="18">
        <v>0.38</v>
      </c>
      <c r="E29" s="22">
        <f>C29*2</f>
        <v>0.7</v>
      </c>
      <c r="F29" s="22">
        <f>D29*2</f>
        <v>0.76</v>
      </c>
    </row>
    <row r="30" spans="1:8">
      <c r="A30" s="5" t="s">
        <v>39</v>
      </c>
      <c r="B30" s="31">
        <v>43306</v>
      </c>
      <c r="C30" s="15">
        <v>0.02</v>
      </c>
      <c r="D30" s="18">
        <v>0.01</v>
      </c>
      <c r="E30" s="22">
        <f>C30*2</f>
        <v>0.04</v>
      </c>
      <c r="F30" s="22">
        <f>D30*2</f>
        <v>0.02</v>
      </c>
      <c r="G30" s="5"/>
      <c r="H30" s="5"/>
    </row>
    <row r="31" spans="1:8" s="16" customFormat="1">
      <c r="A31" s="35" t="s">
        <v>23</v>
      </c>
      <c r="B31" s="32">
        <v>43307</v>
      </c>
      <c r="C31" s="26">
        <v>0</v>
      </c>
      <c r="D31" s="17">
        <v>0.38</v>
      </c>
      <c r="E31" s="26">
        <f>C31*4</f>
        <v>0</v>
      </c>
      <c r="F31" s="26">
        <f>D31*4</f>
        <v>1.52</v>
      </c>
    </row>
    <row r="32" spans="1:8" s="6" customFormat="1">
      <c r="A32" s="35" t="s">
        <v>24</v>
      </c>
      <c r="B32" s="32">
        <v>43307</v>
      </c>
      <c r="C32" s="26">
        <v>0</v>
      </c>
      <c r="D32" s="26">
        <v>0.01</v>
      </c>
      <c r="E32" s="16">
        <f>C32*4</f>
        <v>0</v>
      </c>
      <c r="F32" s="16">
        <f>D32*3</f>
        <v>0.03</v>
      </c>
    </row>
    <row r="33" spans="1:8" s="16" customFormat="1">
      <c r="A33" s="35" t="s">
        <v>23</v>
      </c>
      <c r="B33" s="32">
        <v>43308</v>
      </c>
      <c r="C33" s="26">
        <v>0</v>
      </c>
      <c r="D33" s="17">
        <v>0.38</v>
      </c>
      <c r="E33" s="26">
        <f>C33*4</f>
        <v>0</v>
      </c>
      <c r="F33" s="26">
        <f>D33*4</f>
        <v>1.52</v>
      </c>
    </row>
    <row r="34" spans="1:8" s="6" customFormat="1">
      <c r="A34" s="35" t="s">
        <v>24</v>
      </c>
      <c r="B34" s="32">
        <v>43308</v>
      </c>
      <c r="C34" s="26">
        <v>0</v>
      </c>
      <c r="D34" s="26">
        <v>0.01</v>
      </c>
      <c r="E34" s="16">
        <f>C34*4</f>
        <v>0</v>
      </c>
      <c r="F34" s="16">
        <f>D34*3</f>
        <v>0.03</v>
      </c>
    </row>
    <row r="35" spans="1:8" s="16" customFormat="1">
      <c r="A35" s="35" t="s">
        <v>23</v>
      </c>
      <c r="B35" s="32">
        <v>43311</v>
      </c>
      <c r="C35" s="26">
        <v>0</v>
      </c>
      <c r="D35" s="17">
        <v>0.38</v>
      </c>
      <c r="E35" s="26">
        <f>C35*4</f>
        <v>0</v>
      </c>
      <c r="F35" s="26">
        <f>D35*4</f>
        <v>1.52</v>
      </c>
    </row>
    <row r="36" spans="1:8" s="6" customFormat="1" ht="15.75" customHeight="1">
      <c r="A36" s="35" t="s">
        <v>24</v>
      </c>
      <c r="B36" s="32">
        <v>43311</v>
      </c>
      <c r="C36" s="26">
        <v>0</v>
      </c>
      <c r="D36" s="26">
        <v>0.01</v>
      </c>
      <c r="E36" s="16">
        <f>C36*4</f>
        <v>0</v>
      </c>
      <c r="F36" s="16">
        <f>D36*3</f>
        <v>0.03</v>
      </c>
    </row>
    <row r="37" spans="1:8" s="16" customFormat="1">
      <c r="A37" s="35" t="s">
        <v>23</v>
      </c>
      <c r="B37" s="32">
        <v>43312</v>
      </c>
      <c r="C37" s="26">
        <v>0</v>
      </c>
      <c r="D37" s="17">
        <v>0.38</v>
      </c>
      <c r="E37" s="26">
        <f>C37*4</f>
        <v>0</v>
      </c>
      <c r="F37" s="26">
        <f>D37*4</f>
        <v>1.52</v>
      </c>
    </row>
    <row r="38" spans="1:8" s="6" customFormat="1">
      <c r="A38" s="35" t="s">
        <v>24</v>
      </c>
      <c r="B38" s="32">
        <v>43312</v>
      </c>
      <c r="C38" s="26">
        <v>0</v>
      </c>
      <c r="D38" s="26">
        <v>0.01</v>
      </c>
      <c r="E38" s="16">
        <f>C38*4</f>
        <v>0</v>
      </c>
      <c r="F38" s="16">
        <f>D38*3</f>
        <v>0.03</v>
      </c>
    </row>
    <row r="39" spans="1:8" s="5" customFormat="1">
      <c r="A39" s="5" t="s">
        <v>40</v>
      </c>
      <c r="B39" s="31">
        <v>43313</v>
      </c>
      <c r="C39" s="15">
        <v>0.12</v>
      </c>
      <c r="D39" s="22">
        <v>0.14000000000000001</v>
      </c>
      <c r="E39" s="22">
        <f>C39*2</f>
        <v>0.24</v>
      </c>
      <c r="F39" s="22">
        <f>D39*2</f>
        <v>0.28000000000000003</v>
      </c>
    </row>
    <row r="40" spans="1:8">
      <c r="A40" s="5" t="s">
        <v>41</v>
      </c>
      <c r="B40" s="31">
        <v>43313</v>
      </c>
      <c r="C40" s="15">
        <v>0.02</v>
      </c>
      <c r="D40" s="22">
        <v>8.9999999999999993E-3</v>
      </c>
      <c r="E40" s="22">
        <f>C40*2</f>
        <v>0.04</v>
      </c>
      <c r="F40" s="22">
        <f>D40*2</f>
        <v>1.7999999999999999E-2</v>
      </c>
      <c r="G40" s="5"/>
      <c r="H40" s="5"/>
    </row>
    <row r="41" spans="1:8" s="16" customFormat="1">
      <c r="A41" s="35" t="s">
        <v>23</v>
      </c>
      <c r="B41" s="32">
        <v>43314</v>
      </c>
      <c r="C41" s="26">
        <v>0</v>
      </c>
      <c r="D41" s="26">
        <v>0.14000000000000001</v>
      </c>
      <c r="E41" s="26">
        <f>C41*4</f>
        <v>0</v>
      </c>
      <c r="F41" s="26">
        <f>D41*4</f>
        <v>0.56000000000000005</v>
      </c>
    </row>
    <row r="42" spans="1:8" s="6" customFormat="1">
      <c r="A42" s="35" t="s">
        <v>24</v>
      </c>
      <c r="B42" s="32">
        <v>43314</v>
      </c>
      <c r="C42" s="26">
        <v>0</v>
      </c>
      <c r="D42" s="26">
        <v>0.01</v>
      </c>
      <c r="E42" s="16">
        <f>C42*4</f>
        <v>0</v>
      </c>
      <c r="F42" s="16">
        <f>D42*3</f>
        <v>0.03</v>
      </c>
    </row>
    <row r="43" spans="1:8" s="16" customFormat="1">
      <c r="A43" s="35" t="s">
        <v>23</v>
      </c>
      <c r="B43" s="32">
        <v>43315</v>
      </c>
      <c r="C43" s="26">
        <v>0</v>
      </c>
      <c r="D43" s="26">
        <v>0.14000000000000001</v>
      </c>
      <c r="E43" s="26">
        <f>C43*4</f>
        <v>0</v>
      </c>
      <c r="F43" s="26">
        <f>D43*4</f>
        <v>0.56000000000000005</v>
      </c>
    </row>
    <row r="44" spans="1:8" s="6" customFormat="1">
      <c r="A44" s="35" t="s">
        <v>24</v>
      </c>
      <c r="B44" s="32">
        <v>43315</v>
      </c>
      <c r="C44" s="26">
        <v>0</v>
      </c>
      <c r="D44" s="26">
        <v>0.01</v>
      </c>
      <c r="E44" s="16">
        <f>C44*4</f>
        <v>0</v>
      </c>
      <c r="F44" s="16">
        <f>D44*3</f>
        <v>0.03</v>
      </c>
    </row>
    <row r="45" spans="1:8">
      <c r="A45" s="5" t="s">
        <v>42</v>
      </c>
      <c r="B45" s="31">
        <v>43318</v>
      </c>
      <c r="C45" s="15">
        <v>0.12</v>
      </c>
      <c r="D45" s="22">
        <v>0.12</v>
      </c>
      <c r="E45" s="22">
        <f>C45*2</f>
        <v>0.24</v>
      </c>
      <c r="F45" s="22">
        <f>D45*2</f>
        <v>0.24</v>
      </c>
      <c r="G45" s="5"/>
      <c r="H45" s="5"/>
    </row>
    <row r="46" spans="1:8" s="5" customFormat="1">
      <c r="A46" s="5" t="s">
        <v>43</v>
      </c>
      <c r="B46" s="31">
        <v>43318</v>
      </c>
      <c r="C46" s="15">
        <v>0.1</v>
      </c>
      <c r="D46" s="22">
        <v>8.9999999999999993E-3</v>
      </c>
      <c r="E46" s="22">
        <f>C46*3</f>
        <v>0.30000000000000004</v>
      </c>
      <c r="F46" s="22">
        <f>D46*3</f>
        <v>2.6999999999999996E-2</v>
      </c>
    </row>
    <row r="47" spans="1:8">
      <c r="A47" s="5" t="s">
        <v>44</v>
      </c>
      <c r="B47" s="31">
        <v>43319</v>
      </c>
      <c r="C47" s="15">
        <v>0.15</v>
      </c>
      <c r="D47" s="22">
        <v>0.12</v>
      </c>
      <c r="E47" s="22">
        <f>C47*4</f>
        <v>0.6</v>
      </c>
      <c r="F47" s="22">
        <f>D47*4</f>
        <v>0.48</v>
      </c>
      <c r="G47" s="5"/>
      <c r="H47" s="16"/>
    </row>
    <row r="48" spans="1:8">
      <c r="A48" s="5" t="s">
        <v>45</v>
      </c>
      <c r="B48" s="31">
        <v>43319</v>
      </c>
      <c r="C48" s="5">
        <v>0.15</v>
      </c>
      <c r="D48" s="22">
        <v>8.9999999999999993E-3</v>
      </c>
      <c r="E48" s="22">
        <f>C48*4</f>
        <v>0.6</v>
      </c>
      <c r="F48" s="22">
        <f>D48*4</f>
        <v>3.5999999999999997E-2</v>
      </c>
      <c r="G48" s="5"/>
      <c r="H48" s="5"/>
    </row>
    <row r="49" spans="1:6">
      <c r="A49" s="5" t="s">
        <v>46</v>
      </c>
      <c r="B49" s="31">
        <v>43320</v>
      </c>
      <c r="C49" s="5">
        <v>0.15</v>
      </c>
      <c r="D49" s="22">
        <v>0.12</v>
      </c>
      <c r="E49" s="22">
        <f>C49*4</f>
        <v>0.6</v>
      </c>
      <c r="F49" s="22">
        <f>D49*4</f>
        <v>0.48</v>
      </c>
    </row>
    <row r="50" spans="1:6">
      <c r="A50" s="5" t="s">
        <v>47</v>
      </c>
      <c r="B50" s="31">
        <v>43320</v>
      </c>
      <c r="C50" s="5">
        <v>0.15</v>
      </c>
      <c r="D50" s="22">
        <v>8.9999999999999993E-3</v>
      </c>
      <c r="E50" s="22">
        <f>C50*4</f>
        <v>0.6</v>
      </c>
      <c r="F50" s="22">
        <f>D50*4</f>
        <v>3.5999999999999997E-2</v>
      </c>
    </row>
    <row r="51" spans="1:6">
      <c r="A51" s="5" t="s">
        <v>48</v>
      </c>
      <c r="B51" s="31">
        <v>43321</v>
      </c>
      <c r="C51" s="5">
        <v>0.12</v>
      </c>
      <c r="D51" s="22">
        <v>0.12</v>
      </c>
      <c r="E51" s="22">
        <f>C51*2</f>
        <v>0.24</v>
      </c>
      <c r="F51" s="22">
        <f>D51*2</f>
        <v>0.24</v>
      </c>
    </row>
    <row r="52" spans="1:6">
      <c r="A52" s="5" t="s">
        <v>49</v>
      </c>
      <c r="B52" s="31">
        <v>43321</v>
      </c>
      <c r="C52" s="5">
        <v>0.15</v>
      </c>
      <c r="D52" s="22">
        <v>8.9999999999999993E-3</v>
      </c>
      <c r="E52" s="22">
        <f>C52*4</f>
        <v>0.6</v>
      </c>
      <c r="F52" s="22">
        <f>D52*4</f>
        <v>3.5999999999999997E-2</v>
      </c>
    </row>
    <row r="53" spans="1:6" s="16" customFormat="1">
      <c r="A53" s="35" t="s">
        <v>23</v>
      </c>
      <c r="B53" s="32">
        <v>43322</v>
      </c>
      <c r="C53" s="26">
        <v>0</v>
      </c>
      <c r="D53" s="26">
        <v>0.14000000000000001</v>
      </c>
      <c r="E53" s="17">
        <f>C53*4</f>
        <v>0</v>
      </c>
      <c r="F53" s="26">
        <f>D53*4</f>
        <v>0.56000000000000005</v>
      </c>
    </row>
    <row r="54" spans="1:6" s="6" customFormat="1">
      <c r="A54" s="35" t="s">
        <v>24</v>
      </c>
      <c r="B54" s="32">
        <v>43322</v>
      </c>
      <c r="C54" s="26">
        <v>0</v>
      </c>
      <c r="D54" s="26">
        <v>0.01</v>
      </c>
      <c r="E54" s="17">
        <f>C54*4</f>
        <v>0</v>
      </c>
      <c r="F54" s="16">
        <f>D54*3</f>
        <v>0.03</v>
      </c>
    </row>
    <row r="55" spans="1:6" s="16" customFormat="1">
      <c r="A55" s="35" t="s">
        <v>23</v>
      </c>
      <c r="B55" s="32">
        <v>43325</v>
      </c>
      <c r="C55" s="26">
        <v>0</v>
      </c>
      <c r="D55" s="26">
        <v>0.14000000000000001</v>
      </c>
      <c r="E55" s="17">
        <f>C55*4</f>
        <v>0</v>
      </c>
      <c r="F55" s="26">
        <f>D55*4</f>
        <v>0.56000000000000005</v>
      </c>
    </row>
    <row r="56" spans="1:6" s="6" customFormat="1">
      <c r="A56" s="35" t="s">
        <v>24</v>
      </c>
      <c r="B56" s="32">
        <v>43325</v>
      </c>
      <c r="C56" s="26">
        <v>0</v>
      </c>
      <c r="D56" s="26">
        <v>0.01</v>
      </c>
      <c r="E56" s="17">
        <f>C56*4</f>
        <v>0</v>
      </c>
      <c r="F56" s="16">
        <f>D56*3</f>
        <v>0.03</v>
      </c>
    </row>
    <row r="57" spans="1:6" s="16" customFormat="1">
      <c r="A57" s="35" t="s">
        <v>23</v>
      </c>
      <c r="B57" s="32">
        <v>43326</v>
      </c>
      <c r="C57" s="26">
        <v>0</v>
      </c>
      <c r="D57" s="26">
        <v>0.14000000000000001</v>
      </c>
      <c r="E57" s="17">
        <f>C57*4</f>
        <v>0</v>
      </c>
      <c r="F57" s="26">
        <f>D57*4</f>
        <v>0.56000000000000005</v>
      </c>
    </row>
    <row r="58" spans="1:6" s="6" customFormat="1">
      <c r="A58" s="35" t="s">
        <v>24</v>
      </c>
      <c r="B58" s="32">
        <v>43326</v>
      </c>
      <c r="C58" s="26">
        <v>0</v>
      </c>
      <c r="D58" s="26">
        <v>0.01</v>
      </c>
      <c r="E58" s="17">
        <f>C58*4</f>
        <v>0</v>
      </c>
      <c r="F58" s="16">
        <f>D58*3</f>
        <v>0.03</v>
      </c>
    </row>
    <row r="59" spans="1:6" s="16" customFormat="1">
      <c r="A59" s="35" t="s">
        <v>23</v>
      </c>
      <c r="B59" s="32">
        <v>43327</v>
      </c>
      <c r="C59" s="26">
        <v>0</v>
      </c>
      <c r="D59" s="26">
        <v>0.14000000000000001</v>
      </c>
      <c r="E59" s="17">
        <f>C59*4</f>
        <v>0</v>
      </c>
      <c r="F59" s="26">
        <f>D59*4</f>
        <v>0.56000000000000005</v>
      </c>
    </row>
    <row r="60" spans="1:6" s="6" customFormat="1">
      <c r="A60" s="35" t="s">
        <v>24</v>
      </c>
      <c r="B60" s="32">
        <v>43327</v>
      </c>
      <c r="C60" s="26">
        <v>0</v>
      </c>
      <c r="D60" s="26">
        <v>0.01</v>
      </c>
      <c r="E60" s="17">
        <f>C60*4</f>
        <v>0</v>
      </c>
      <c r="F60" s="16">
        <f>D60*3</f>
        <v>0.03</v>
      </c>
    </row>
    <row r="61" spans="1:6" s="16" customFormat="1">
      <c r="A61" s="35" t="s">
        <v>23</v>
      </c>
      <c r="B61" s="32">
        <v>43328</v>
      </c>
      <c r="C61" s="26">
        <v>0</v>
      </c>
      <c r="D61" s="26">
        <v>0.14000000000000001</v>
      </c>
      <c r="E61" s="17">
        <f>C61*4</f>
        <v>0</v>
      </c>
      <c r="F61" s="26">
        <f>D61*4</f>
        <v>0.56000000000000005</v>
      </c>
    </row>
    <row r="62" spans="1:6" s="6" customFormat="1">
      <c r="A62" s="35" t="s">
        <v>24</v>
      </c>
      <c r="B62" s="32">
        <v>43328</v>
      </c>
      <c r="C62" s="26">
        <v>0</v>
      </c>
      <c r="D62" s="26">
        <v>0.01</v>
      </c>
      <c r="E62" s="17">
        <f>C62*4</f>
        <v>0</v>
      </c>
      <c r="F62" s="16">
        <f>D62*3</f>
        <v>0.03</v>
      </c>
    </row>
    <row r="63" spans="1:6" s="16" customFormat="1">
      <c r="A63" s="35" t="s">
        <v>23</v>
      </c>
      <c r="B63" s="32">
        <v>43329</v>
      </c>
      <c r="C63" s="26">
        <v>0</v>
      </c>
      <c r="D63" s="26">
        <v>0.14000000000000001</v>
      </c>
      <c r="E63" s="17">
        <f>C63*4</f>
        <v>0</v>
      </c>
      <c r="F63" s="26">
        <f>D63*4</f>
        <v>0.56000000000000005</v>
      </c>
    </row>
    <row r="64" spans="1:6" s="6" customFormat="1">
      <c r="A64" s="35" t="s">
        <v>24</v>
      </c>
      <c r="B64" s="32">
        <v>43329</v>
      </c>
      <c r="C64" s="26">
        <v>0</v>
      </c>
      <c r="D64" s="26">
        <v>0.01</v>
      </c>
      <c r="E64" s="17">
        <f>C64*4</f>
        <v>0</v>
      </c>
      <c r="F64" s="16">
        <f>D64*3</f>
        <v>0.03</v>
      </c>
    </row>
    <row r="65" spans="1:6" s="16" customFormat="1">
      <c r="A65" s="35" t="s">
        <v>23</v>
      </c>
      <c r="B65" s="32">
        <v>43332</v>
      </c>
      <c r="C65" s="26">
        <v>0</v>
      </c>
      <c r="D65" s="26">
        <v>0.14000000000000001</v>
      </c>
      <c r="E65" s="17">
        <f>C65*3</f>
        <v>0</v>
      </c>
      <c r="F65" s="26">
        <f>D65*3</f>
        <v>0.42000000000000004</v>
      </c>
    </row>
    <row r="66" spans="1:6" s="6" customFormat="1">
      <c r="A66" s="35" t="s">
        <v>24</v>
      </c>
      <c r="B66" s="32">
        <v>43332</v>
      </c>
      <c r="C66" s="26">
        <v>0</v>
      </c>
      <c r="D66" s="26">
        <v>0.01</v>
      </c>
      <c r="E66" s="17">
        <f>C66*4</f>
        <v>0</v>
      </c>
      <c r="F66" s="16">
        <f>D66*3</f>
        <v>0.03</v>
      </c>
    </row>
    <row r="67" spans="1:6" s="16" customFormat="1">
      <c r="A67" s="35" t="s">
        <v>23</v>
      </c>
      <c r="B67" s="32">
        <v>43333</v>
      </c>
      <c r="C67" s="26">
        <v>0</v>
      </c>
      <c r="D67" s="26">
        <v>0.14000000000000001</v>
      </c>
      <c r="E67" s="17">
        <f>C67*4</f>
        <v>0</v>
      </c>
      <c r="F67" s="26">
        <f>D67*3</f>
        <v>0.42000000000000004</v>
      </c>
    </row>
    <row r="68" spans="1:6" s="6" customFormat="1">
      <c r="A68" s="35" t="s">
        <v>24</v>
      </c>
      <c r="B68" s="32">
        <v>43333</v>
      </c>
      <c r="C68" s="26">
        <v>0</v>
      </c>
      <c r="D68" s="26">
        <v>0.01</v>
      </c>
      <c r="E68" s="17">
        <f>C68*4</f>
        <v>0</v>
      </c>
      <c r="F68" s="16">
        <f>D68*3</f>
        <v>0.03</v>
      </c>
    </row>
    <row r="69" spans="1:6" s="16" customFormat="1">
      <c r="A69" s="35" t="s">
        <v>24</v>
      </c>
      <c r="B69" s="32">
        <v>43334</v>
      </c>
      <c r="C69" s="26">
        <v>0</v>
      </c>
      <c r="D69" s="26">
        <v>0.01</v>
      </c>
      <c r="E69" s="17">
        <f>C69*3</f>
        <v>0</v>
      </c>
      <c r="F69" s="16">
        <f>D69*3</f>
        <v>0.03</v>
      </c>
    </row>
    <row r="70" spans="1:6" s="16" customFormat="1">
      <c r="A70" s="35" t="s">
        <v>24</v>
      </c>
      <c r="B70" s="32">
        <v>43335</v>
      </c>
      <c r="C70" s="26">
        <v>0</v>
      </c>
      <c r="D70" s="26">
        <v>0.01</v>
      </c>
      <c r="E70" s="17">
        <f>C70*2</f>
        <v>0</v>
      </c>
      <c r="F70" s="16">
        <f>D70*3</f>
        <v>0.03</v>
      </c>
    </row>
    <row r="71" spans="1:6" s="16" customFormat="1">
      <c r="A71" s="35" t="s">
        <v>24</v>
      </c>
      <c r="B71" s="32">
        <v>43363</v>
      </c>
      <c r="C71" s="26">
        <v>0</v>
      </c>
      <c r="D71" s="26">
        <v>0.01</v>
      </c>
      <c r="E71" s="17">
        <f>C71*2</f>
        <v>0</v>
      </c>
      <c r="F71" s="16">
        <f>D71*3</f>
        <v>0.03</v>
      </c>
    </row>
    <row r="72" spans="1:6" s="16" customFormat="1">
      <c r="A72" s="35" t="s">
        <v>23</v>
      </c>
      <c r="B72" s="32">
        <v>43370</v>
      </c>
      <c r="C72" s="26">
        <v>0</v>
      </c>
      <c r="D72" s="26">
        <v>0.13</v>
      </c>
      <c r="E72" s="17">
        <f>C72*4</f>
        <v>0</v>
      </c>
      <c r="F72" s="26">
        <f>D72*2</f>
        <v>0.26</v>
      </c>
    </row>
    <row r="73" spans="1:6" s="6" customFormat="1">
      <c r="A73" s="35" t="s">
        <v>24</v>
      </c>
      <c r="B73" s="32">
        <v>43370</v>
      </c>
      <c r="C73" s="26">
        <v>0</v>
      </c>
      <c r="D73" s="26">
        <v>0.01</v>
      </c>
      <c r="E73" s="17">
        <f>C73*4</f>
        <v>0</v>
      </c>
      <c r="F73" s="16">
        <f>D73*3</f>
        <v>0.03</v>
      </c>
    </row>
    <row r="74" spans="1:6">
      <c r="A74" s="5" t="s">
        <v>50</v>
      </c>
      <c r="B74" s="31">
        <v>43374</v>
      </c>
      <c r="C74" s="26">
        <v>0.15</v>
      </c>
      <c r="D74" s="22">
        <v>0.12</v>
      </c>
      <c r="E74" s="22">
        <f>C74*4</f>
        <v>0.6</v>
      </c>
      <c r="F74" s="22">
        <f>D74*4</f>
        <v>0.48</v>
      </c>
    </row>
    <row r="75" spans="1:6" s="16" customFormat="1">
      <c r="A75" s="35" t="s">
        <v>24</v>
      </c>
      <c r="B75" s="32">
        <v>43390</v>
      </c>
      <c r="C75" s="26">
        <v>0</v>
      </c>
      <c r="D75" s="26">
        <v>0.1</v>
      </c>
      <c r="E75" s="17">
        <f>C75*2</f>
        <v>0</v>
      </c>
      <c r="F75" s="16">
        <f>D75*3</f>
        <v>0.30000000000000004</v>
      </c>
    </row>
    <row r="76" spans="1:6" s="16" customFormat="1">
      <c r="A76" s="49" t="s">
        <v>23</v>
      </c>
      <c r="B76" s="37">
        <v>43391</v>
      </c>
      <c r="C76" s="22">
        <v>0.12</v>
      </c>
      <c r="D76" s="22">
        <v>0.12</v>
      </c>
      <c r="E76" s="22">
        <f>C76*2</f>
        <v>0.24</v>
      </c>
      <c r="F76" s="22">
        <f>D76*2</f>
        <v>0.24</v>
      </c>
    </row>
    <row r="77" spans="1:6" s="25" customFormat="1" ht="14.25" customHeight="1">
      <c r="A77" s="38" t="s">
        <v>24</v>
      </c>
      <c r="B77" s="32">
        <v>43391</v>
      </c>
      <c r="C77" s="26">
        <v>0</v>
      </c>
      <c r="D77" s="26">
        <v>0.1</v>
      </c>
      <c r="E77" s="17">
        <f>C77*2</f>
        <v>0</v>
      </c>
      <c r="F77" s="16">
        <f>D77*3</f>
        <v>0.30000000000000004</v>
      </c>
    </row>
    <row r="78" spans="1:6" s="16" customFormat="1">
      <c r="A78" s="50" t="s">
        <v>51</v>
      </c>
      <c r="B78" s="31">
        <v>43392</v>
      </c>
      <c r="C78" s="5">
        <v>0.12</v>
      </c>
      <c r="D78" s="34">
        <v>0.11699999868869781</v>
      </c>
      <c r="E78" s="22">
        <f>C78*2</f>
        <v>0.24</v>
      </c>
      <c r="F78" s="22">
        <f>D78*2</f>
        <v>0.23399999737739563</v>
      </c>
    </row>
    <row r="79" spans="1:6" s="16" customFormat="1">
      <c r="A79" s="50" t="s">
        <v>24</v>
      </c>
      <c r="B79" s="31">
        <v>43392</v>
      </c>
      <c r="C79" s="5">
        <v>0.01</v>
      </c>
      <c r="D79" s="34">
        <v>0.1</v>
      </c>
      <c r="E79" s="22">
        <f>C79*2</f>
        <v>0.02</v>
      </c>
      <c r="F79" s="22">
        <f>D79*3</f>
        <v>0.30000000000000004</v>
      </c>
    </row>
    <row r="80" spans="1:6">
      <c r="A80" s="5" t="s">
        <v>52</v>
      </c>
      <c r="B80" s="31">
        <v>43395</v>
      </c>
      <c r="C80" s="5">
        <v>0.12</v>
      </c>
      <c r="D80" s="34">
        <v>0.11699999868869781</v>
      </c>
      <c r="E80" s="22">
        <f>C80*2</f>
        <v>0.24</v>
      </c>
      <c r="F80" s="22">
        <f>D80*2</f>
        <v>0.23399999737739563</v>
      </c>
    </row>
    <row r="81" spans="1:6">
      <c r="A81" s="5" t="s">
        <v>53</v>
      </c>
      <c r="B81" s="31">
        <v>43396</v>
      </c>
      <c r="C81" s="5">
        <v>0.12</v>
      </c>
      <c r="D81" s="34">
        <v>0.11699999868869781</v>
      </c>
      <c r="E81" s="22">
        <f>C81*2</f>
        <v>0.24</v>
      </c>
      <c r="F81" s="22">
        <f>D81*2</f>
        <v>0.23399999737739563</v>
      </c>
    </row>
    <row r="82" spans="1:6">
      <c r="A82" s="5" t="s">
        <v>54</v>
      </c>
      <c r="B82" s="31">
        <v>43396</v>
      </c>
      <c r="C82" s="5">
        <v>0.05</v>
      </c>
      <c r="D82" s="34">
        <v>0.1</v>
      </c>
      <c r="E82" s="22">
        <f>C82*2</f>
        <v>0.1</v>
      </c>
      <c r="F82" s="22">
        <f>D82*2</f>
        <v>0.2</v>
      </c>
    </row>
    <row r="83" spans="1:6">
      <c r="A83" s="5" t="s">
        <v>55</v>
      </c>
      <c r="B83" s="31">
        <v>43397</v>
      </c>
      <c r="C83" s="5">
        <v>0.12</v>
      </c>
      <c r="D83" s="34">
        <v>0.12</v>
      </c>
      <c r="E83" s="22">
        <f>C83*2</f>
        <v>0.24</v>
      </c>
      <c r="F83" s="22">
        <f>D83*2</f>
        <v>0.24</v>
      </c>
    </row>
    <row r="84" spans="1:6">
      <c r="A84" s="5" t="s">
        <v>56</v>
      </c>
      <c r="B84" s="31">
        <v>43397</v>
      </c>
      <c r="C84" s="5">
        <v>0.05</v>
      </c>
      <c r="D84" s="34">
        <v>0.1</v>
      </c>
      <c r="E84" s="22">
        <f>C84*2</f>
        <v>0.1</v>
      </c>
      <c r="F84" s="22">
        <f>D84*2</f>
        <v>0.2</v>
      </c>
    </row>
    <row r="85" spans="1:6">
      <c r="A85" s="5" t="s">
        <v>57</v>
      </c>
      <c r="B85" s="31">
        <v>43398</v>
      </c>
      <c r="C85" s="5">
        <v>0.12</v>
      </c>
      <c r="D85" s="34">
        <v>0.12</v>
      </c>
      <c r="E85" s="22">
        <f>C85*2</f>
        <v>0.24</v>
      </c>
      <c r="F85" s="22">
        <f>D85*2</f>
        <v>0.24</v>
      </c>
    </row>
    <row r="86" spans="1:6">
      <c r="A86" s="5" t="s">
        <v>58</v>
      </c>
      <c r="B86" s="31">
        <v>43398</v>
      </c>
      <c r="C86" s="5">
        <v>0.05</v>
      </c>
      <c r="D86" s="34">
        <v>0.1</v>
      </c>
      <c r="E86" s="22">
        <f>C86*2</f>
        <v>0.1</v>
      </c>
      <c r="F86" s="22">
        <f>D86*2</f>
        <v>0.2</v>
      </c>
    </row>
    <row r="87" spans="1:6">
      <c r="A87" s="5" t="s">
        <v>59</v>
      </c>
      <c r="B87" s="31">
        <v>43399</v>
      </c>
      <c r="C87" s="5">
        <v>0.12</v>
      </c>
      <c r="D87" s="34">
        <v>0.12</v>
      </c>
      <c r="E87" s="22">
        <f>C87*2</f>
        <v>0.24</v>
      </c>
      <c r="F87" s="22">
        <f>D87*2</f>
        <v>0.24</v>
      </c>
    </row>
    <row r="88" spans="1:6">
      <c r="A88" s="5" t="s">
        <v>60</v>
      </c>
      <c r="B88" s="31">
        <v>43399</v>
      </c>
      <c r="C88" s="5">
        <v>0.13</v>
      </c>
      <c r="D88" s="34">
        <v>0.1</v>
      </c>
      <c r="E88" s="22">
        <f>C88*3</f>
        <v>0.39</v>
      </c>
      <c r="F88" s="22">
        <f>D88*3</f>
        <v>0.30000000000000004</v>
      </c>
    </row>
    <row r="89" spans="1:6">
      <c r="A89" s="5" t="s">
        <v>61</v>
      </c>
      <c r="B89" s="31">
        <v>43402</v>
      </c>
      <c r="C89" s="5">
        <v>0.12</v>
      </c>
      <c r="D89" s="34">
        <v>0.12</v>
      </c>
      <c r="E89" s="22">
        <f>C89*2</f>
        <v>0.24</v>
      </c>
      <c r="F89" s="22">
        <f>D89*2</f>
        <v>0.24</v>
      </c>
    </row>
    <row r="90" spans="1:6">
      <c r="A90" s="5" t="s">
        <v>62</v>
      </c>
      <c r="B90" s="31">
        <v>43402</v>
      </c>
      <c r="C90" s="5">
        <v>0.05</v>
      </c>
      <c r="D90" s="34">
        <v>0.1</v>
      </c>
      <c r="E90" s="22">
        <f>C90*2</f>
        <v>0.1</v>
      </c>
      <c r="F90" s="22">
        <f>D90*2</f>
        <v>0.2</v>
      </c>
    </row>
    <row r="91" spans="1:6">
      <c r="A91" s="5" t="s">
        <v>63</v>
      </c>
      <c r="B91" s="31">
        <v>43403</v>
      </c>
      <c r="C91" s="5">
        <v>0.12</v>
      </c>
      <c r="D91" s="34">
        <v>0.12</v>
      </c>
      <c r="E91" s="22">
        <f>C91*2</f>
        <v>0.24</v>
      </c>
      <c r="F91" s="22">
        <f>D91*2</f>
        <v>0.24</v>
      </c>
    </row>
    <row r="92" spans="1:6">
      <c r="A92" s="5" t="s">
        <v>64</v>
      </c>
      <c r="B92" s="31">
        <v>43403</v>
      </c>
      <c r="C92" s="5">
        <v>0.05</v>
      </c>
      <c r="D92" s="34">
        <v>0.1</v>
      </c>
      <c r="E92" s="22">
        <f>C92*2</f>
        <v>0.1</v>
      </c>
      <c r="F92" s="22">
        <f>D92*2</f>
        <v>0.2</v>
      </c>
    </row>
    <row r="93" spans="1:6">
      <c r="A93" s="5" t="s">
        <v>65</v>
      </c>
      <c r="B93" s="31">
        <v>43404</v>
      </c>
      <c r="C93" s="5">
        <v>0.12</v>
      </c>
      <c r="D93" s="34">
        <v>0.12</v>
      </c>
      <c r="E93" s="22">
        <f>C93*2</f>
        <v>0.24</v>
      </c>
      <c r="F93" s="22">
        <f>D93*2</f>
        <v>0.24</v>
      </c>
    </row>
    <row r="94" spans="1:6">
      <c r="A94" s="5" t="s">
        <v>66</v>
      </c>
      <c r="B94" s="31">
        <v>43404</v>
      </c>
      <c r="C94" s="5">
        <v>0.05</v>
      </c>
      <c r="D94" s="34">
        <v>0.1</v>
      </c>
      <c r="E94" s="22">
        <f>C94*2</f>
        <v>0.1</v>
      </c>
      <c r="F94" s="22">
        <f>D94*2</f>
        <v>0.2</v>
      </c>
    </row>
    <row r="95" spans="1:6">
      <c r="B95" s="5"/>
      <c r="D95" s="34"/>
      <c r="E95" s="5"/>
      <c r="F95" s="5"/>
    </row>
    <row r="98" spans="2:2">
      <c r="B98" s="16" t="s">
        <v>67</v>
      </c>
    </row>
  </sheetData>
  <sortState ref="A2:F131">
    <sortCondition ref="B2:B131"/>
    <sortCondition ref="A2:A131"/>
  </sortState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57"/>
  <sheetViews>
    <sheetView workbookViewId="0">
      <selection activeCell="D53" sqref="D53"/>
    </sheetView>
  </sheetViews>
  <sheetFormatPr defaultColWidth="9.140625" defaultRowHeight="15"/>
  <cols>
    <col min="1" max="1" width="23.42578125" style="5" bestFit="1" customWidth="1"/>
    <col min="2" max="2" width="10.7109375" style="2" bestFit="1" customWidth="1"/>
    <col min="3" max="3" width="22.28515625" style="5" customWidth="1"/>
    <col min="4" max="4" width="51.140625" style="2" customWidth="1"/>
    <col min="5" max="5" width="17" style="5" bestFit="1" customWidth="1"/>
    <col min="6" max="6" width="15.28515625" style="5" bestFit="1" customWidth="1"/>
    <col min="7" max="7" width="17.85546875" style="2" customWidth="1"/>
    <col min="8" max="16384" width="9.140625" style="2"/>
  </cols>
  <sheetData>
    <row r="1" spans="1:7">
      <c r="B1" s="5">
        <v>2018</v>
      </c>
      <c r="C1" s="5" t="s">
        <v>68</v>
      </c>
      <c r="D1" s="3" t="s">
        <v>20</v>
      </c>
      <c r="E1" s="3" t="s">
        <v>21</v>
      </c>
      <c r="F1" s="3" t="s">
        <v>22</v>
      </c>
      <c r="G1" s="3"/>
    </row>
    <row r="2" spans="1:7" s="6" customFormat="1">
      <c r="A2" s="6" t="s">
        <v>69</v>
      </c>
      <c r="B2" s="24">
        <v>43255</v>
      </c>
      <c r="C2" s="6">
        <v>0</v>
      </c>
      <c r="D2" s="17">
        <v>1.34</v>
      </c>
      <c r="E2" s="16">
        <f>C2*2</f>
        <v>0</v>
      </c>
      <c r="F2" s="26">
        <f>D2*2</f>
        <v>2.68</v>
      </c>
      <c r="G2" s="36"/>
    </row>
    <row r="3" spans="1:7" s="6" customFormat="1">
      <c r="A3" s="6" t="s">
        <v>70</v>
      </c>
      <c r="B3" s="24">
        <v>43255</v>
      </c>
      <c r="C3" s="6">
        <v>0</v>
      </c>
      <c r="D3" s="17">
        <v>2.1</v>
      </c>
      <c r="E3" s="16">
        <f>C3*4</f>
        <v>0</v>
      </c>
      <c r="F3" s="26">
        <f>D3*4</f>
        <v>8.4</v>
      </c>
      <c r="G3" s="36"/>
    </row>
    <row r="4" spans="1:7" s="6" customFormat="1">
      <c r="A4" s="6" t="s">
        <v>69</v>
      </c>
      <c r="B4" s="24">
        <v>43286</v>
      </c>
      <c r="C4" s="6">
        <v>0</v>
      </c>
      <c r="D4" s="17">
        <v>1.49</v>
      </c>
      <c r="E4" s="16">
        <f t="shared" ref="E4:F23" si="0">C4*2</f>
        <v>0</v>
      </c>
      <c r="F4" s="26">
        <f t="shared" si="0"/>
        <v>2.98</v>
      </c>
      <c r="G4" s="36"/>
    </row>
    <row r="5" spans="1:7" s="6" customFormat="1">
      <c r="A5" s="6" t="s">
        <v>69</v>
      </c>
      <c r="B5" s="24">
        <v>43287</v>
      </c>
      <c r="C5" s="6">
        <v>0</v>
      </c>
      <c r="D5" s="17">
        <v>1.49</v>
      </c>
      <c r="E5" s="16">
        <f>C5*3</f>
        <v>0</v>
      </c>
      <c r="F5" s="26">
        <f>D5*3</f>
        <v>4.47</v>
      </c>
      <c r="G5" s="36"/>
    </row>
    <row r="6" spans="1:7" s="6" customFormat="1">
      <c r="A6" s="6" t="s">
        <v>70</v>
      </c>
      <c r="B6" s="24">
        <v>43286</v>
      </c>
      <c r="C6" s="6">
        <v>0</v>
      </c>
      <c r="D6" s="17">
        <v>3</v>
      </c>
      <c r="E6" s="16">
        <f t="shared" ref="E6:F7" si="1">C6*2</f>
        <v>0</v>
      </c>
      <c r="F6" s="26">
        <f t="shared" si="1"/>
        <v>6</v>
      </c>
      <c r="G6" s="36"/>
    </row>
    <row r="7" spans="1:7" s="6" customFormat="1">
      <c r="A7" s="6" t="s">
        <v>70</v>
      </c>
      <c r="B7" s="24">
        <v>43287</v>
      </c>
      <c r="C7" s="6">
        <v>0</v>
      </c>
      <c r="D7" s="17">
        <v>3</v>
      </c>
      <c r="E7" s="16">
        <f t="shared" si="1"/>
        <v>0</v>
      </c>
      <c r="F7" s="26">
        <f t="shared" si="1"/>
        <v>6</v>
      </c>
      <c r="G7" s="36"/>
    </row>
    <row r="8" spans="1:7" s="6" customFormat="1">
      <c r="A8" s="6" t="s">
        <v>69</v>
      </c>
      <c r="B8" s="24">
        <v>43292</v>
      </c>
      <c r="C8" s="6">
        <v>0</v>
      </c>
      <c r="D8" s="17">
        <v>1.49</v>
      </c>
      <c r="E8" s="16">
        <f>C8*3</f>
        <v>0</v>
      </c>
      <c r="F8" s="26">
        <f t="shared" si="0"/>
        <v>2.98</v>
      </c>
      <c r="G8" s="36"/>
    </row>
    <row r="9" spans="1:7" s="6" customFormat="1">
      <c r="A9" s="6" t="s">
        <v>70</v>
      </c>
      <c r="B9" s="24">
        <v>43292</v>
      </c>
      <c r="C9" s="6">
        <v>0</v>
      </c>
      <c r="D9" s="17">
        <v>3</v>
      </c>
      <c r="E9" s="16">
        <f>C9*3</f>
        <v>0</v>
      </c>
      <c r="F9" s="26">
        <f>D9*3</f>
        <v>9</v>
      </c>
      <c r="G9" s="36"/>
    </row>
    <row r="10" spans="1:7" s="6" customFormat="1">
      <c r="A10" s="6" t="s">
        <v>69</v>
      </c>
      <c r="B10" s="24">
        <v>43299</v>
      </c>
      <c r="C10" s="6">
        <v>0</v>
      </c>
      <c r="D10" s="17">
        <v>1.49</v>
      </c>
      <c r="E10" s="16">
        <f>C10*2</f>
        <v>0</v>
      </c>
      <c r="F10" s="26">
        <f t="shared" si="0"/>
        <v>2.98</v>
      </c>
      <c r="G10" s="36"/>
    </row>
    <row r="11" spans="1:7" s="6" customFormat="1">
      <c r="A11" s="6" t="s">
        <v>70</v>
      </c>
      <c r="B11" s="24">
        <v>43299</v>
      </c>
      <c r="C11" s="6">
        <v>0</v>
      </c>
      <c r="D11" s="17">
        <v>3</v>
      </c>
      <c r="E11" s="16">
        <f>C11*3</f>
        <v>0</v>
      </c>
      <c r="F11" s="26">
        <f t="shared" si="0"/>
        <v>6</v>
      </c>
      <c r="G11" s="36"/>
    </row>
    <row r="12" spans="1:7" s="6" customFormat="1">
      <c r="A12" s="6" t="s">
        <v>69</v>
      </c>
      <c r="B12" s="24">
        <v>43300</v>
      </c>
      <c r="C12" s="6">
        <v>0</v>
      </c>
      <c r="D12" s="17">
        <v>1.49</v>
      </c>
      <c r="E12" s="16">
        <f t="shared" si="0"/>
        <v>0</v>
      </c>
      <c r="F12" s="26">
        <f t="shared" si="0"/>
        <v>2.98</v>
      </c>
      <c r="G12" s="36"/>
    </row>
    <row r="13" spans="1:7" s="6" customFormat="1">
      <c r="A13" s="6" t="s">
        <v>70</v>
      </c>
      <c r="B13" s="24">
        <v>43300</v>
      </c>
      <c r="C13" s="6">
        <v>0</v>
      </c>
      <c r="D13" s="17">
        <v>3</v>
      </c>
      <c r="E13" s="16">
        <f t="shared" si="0"/>
        <v>0</v>
      </c>
      <c r="F13" s="26">
        <f t="shared" si="0"/>
        <v>6</v>
      </c>
      <c r="G13" s="36"/>
    </row>
    <row r="14" spans="1:7" s="6" customFormat="1">
      <c r="A14" s="6" t="s">
        <v>69</v>
      </c>
      <c r="B14" s="24">
        <v>43301</v>
      </c>
      <c r="C14" s="6">
        <v>0</v>
      </c>
      <c r="D14" s="17">
        <v>1.49</v>
      </c>
      <c r="E14" s="16">
        <f t="shared" si="0"/>
        <v>0</v>
      </c>
      <c r="F14" s="26">
        <f t="shared" si="0"/>
        <v>2.98</v>
      </c>
      <c r="G14" s="36"/>
    </row>
    <row r="15" spans="1:7" s="6" customFormat="1">
      <c r="A15" s="6" t="s">
        <v>70</v>
      </c>
      <c r="B15" s="24">
        <v>43301</v>
      </c>
      <c r="C15" s="6">
        <v>0</v>
      </c>
      <c r="D15" s="17">
        <v>3</v>
      </c>
      <c r="E15" s="16">
        <f>C15*4</f>
        <v>0</v>
      </c>
      <c r="F15" s="26">
        <f>D15*4</f>
        <v>12</v>
      </c>
      <c r="G15" s="36"/>
    </row>
    <row r="16" spans="1:7" s="6" customFormat="1">
      <c r="A16" s="6" t="s">
        <v>69</v>
      </c>
      <c r="B16" s="24">
        <v>43304</v>
      </c>
      <c r="C16" s="6">
        <v>0</v>
      </c>
      <c r="D16" s="17">
        <v>1.49</v>
      </c>
      <c r="E16" s="16">
        <f t="shared" ref="E16:F20" si="2">C16*4</f>
        <v>0</v>
      </c>
      <c r="F16" s="26">
        <f t="shared" si="2"/>
        <v>5.96</v>
      </c>
      <c r="G16" s="36"/>
    </row>
    <row r="17" spans="1:7" s="6" customFormat="1">
      <c r="A17" s="6" t="s">
        <v>70</v>
      </c>
      <c r="B17" s="24">
        <v>43304</v>
      </c>
      <c r="C17" s="6">
        <v>0</v>
      </c>
      <c r="D17" s="17">
        <v>3</v>
      </c>
      <c r="E17" s="16">
        <f>C17*4</f>
        <v>0</v>
      </c>
      <c r="F17" s="26">
        <f>D17*4</f>
        <v>12</v>
      </c>
      <c r="G17" s="36"/>
    </row>
    <row r="18" spans="1:7" s="6" customFormat="1">
      <c r="A18" s="6" t="s">
        <v>69</v>
      </c>
      <c r="B18" s="24">
        <v>43305</v>
      </c>
      <c r="C18" s="6">
        <v>0</v>
      </c>
      <c r="D18" s="17">
        <v>1.49</v>
      </c>
      <c r="E18" s="16">
        <f t="shared" si="2"/>
        <v>0</v>
      </c>
      <c r="F18" s="26">
        <f t="shared" si="2"/>
        <v>5.96</v>
      </c>
      <c r="G18" s="36"/>
    </row>
    <row r="19" spans="1:7" s="6" customFormat="1">
      <c r="A19" s="6" t="s">
        <v>70</v>
      </c>
      <c r="B19" s="24">
        <v>43305</v>
      </c>
      <c r="C19" s="6">
        <v>0</v>
      </c>
      <c r="D19" s="17">
        <v>3</v>
      </c>
      <c r="E19" s="16">
        <f>C19*4</f>
        <v>0</v>
      </c>
      <c r="F19" s="26">
        <f>D19*4</f>
        <v>12</v>
      </c>
      <c r="G19" s="36"/>
    </row>
    <row r="20" spans="1:7" s="6" customFormat="1">
      <c r="A20" s="6" t="s">
        <v>69</v>
      </c>
      <c r="B20" s="24">
        <v>43306</v>
      </c>
      <c r="C20" s="6">
        <v>0</v>
      </c>
      <c r="D20" s="17">
        <v>1.49</v>
      </c>
      <c r="E20" s="16">
        <f t="shared" si="2"/>
        <v>0</v>
      </c>
      <c r="F20" s="26">
        <f t="shared" si="2"/>
        <v>5.96</v>
      </c>
      <c r="G20" s="36"/>
    </row>
    <row r="21" spans="1:7" s="6" customFormat="1">
      <c r="A21" s="6" t="s">
        <v>70</v>
      </c>
      <c r="B21" s="24">
        <v>43306</v>
      </c>
      <c r="C21" s="6">
        <v>0</v>
      </c>
      <c r="D21" s="17">
        <v>3</v>
      </c>
      <c r="E21" s="16">
        <f>C21*4</f>
        <v>0</v>
      </c>
      <c r="F21" s="26">
        <f>D21*4</f>
        <v>12</v>
      </c>
      <c r="G21" s="36"/>
    </row>
    <row r="22" spans="1:7" s="6" customFormat="1">
      <c r="A22" s="6" t="s">
        <v>69</v>
      </c>
      <c r="B22" s="24">
        <v>43307</v>
      </c>
      <c r="C22" s="6">
        <v>0</v>
      </c>
      <c r="D22" s="17">
        <v>1.49</v>
      </c>
      <c r="E22" s="16">
        <f t="shared" si="0"/>
        <v>0</v>
      </c>
      <c r="F22" s="26">
        <f t="shared" si="0"/>
        <v>2.98</v>
      </c>
      <c r="G22" s="36"/>
    </row>
    <row r="23" spans="1:7" s="6" customFormat="1">
      <c r="A23" s="6" t="s">
        <v>69</v>
      </c>
      <c r="B23" s="24">
        <v>43308</v>
      </c>
      <c r="C23" s="6">
        <v>0</v>
      </c>
      <c r="D23" s="17">
        <v>1.49</v>
      </c>
      <c r="E23" s="16">
        <f t="shared" si="0"/>
        <v>0</v>
      </c>
      <c r="F23" s="26">
        <f t="shared" si="0"/>
        <v>2.98</v>
      </c>
      <c r="G23" s="36"/>
    </row>
    <row r="24" spans="1:7" s="6" customFormat="1">
      <c r="A24" s="6" t="s">
        <v>70</v>
      </c>
      <c r="B24" s="24">
        <v>43308</v>
      </c>
      <c r="C24" s="6">
        <v>0</v>
      </c>
      <c r="D24" s="17">
        <v>3</v>
      </c>
      <c r="E24" s="16">
        <f>C24*2</f>
        <v>0</v>
      </c>
      <c r="F24" s="26">
        <f>D24*2</f>
        <v>6</v>
      </c>
      <c r="G24" s="36"/>
    </row>
    <row r="25" spans="1:7" s="6" customFormat="1">
      <c r="A25" s="6" t="s">
        <v>69</v>
      </c>
      <c r="B25" s="24">
        <v>43311</v>
      </c>
      <c r="C25" s="6">
        <v>0</v>
      </c>
      <c r="D25" s="17">
        <v>1.49</v>
      </c>
      <c r="E25" s="16">
        <f>C25*4</f>
        <v>0</v>
      </c>
      <c r="F25" s="26">
        <f>D25*4</f>
        <v>5.96</v>
      </c>
      <c r="G25" s="36"/>
    </row>
    <row r="26" spans="1:7" s="6" customFormat="1">
      <c r="A26" s="6" t="s">
        <v>70</v>
      </c>
      <c r="B26" s="24">
        <v>43311</v>
      </c>
      <c r="C26" s="6">
        <v>0</v>
      </c>
      <c r="D26" s="17">
        <v>3</v>
      </c>
      <c r="E26" s="16">
        <f>C26*4</f>
        <v>0</v>
      </c>
      <c r="F26" s="26">
        <f>D26*4</f>
        <v>12</v>
      </c>
      <c r="G26" s="36"/>
    </row>
    <row r="27" spans="1:7" s="40" customFormat="1">
      <c r="A27" s="40" t="s">
        <v>69</v>
      </c>
      <c r="B27" s="41">
        <v>43313</v>
      </c>
      <c r="C27" s="6">
        <v>0</v>
      </c>
      <c r="D27" s="42">
        <v>1.22</v>
      </c>
      <c r="E27" s="43">
        <f>C27*4</f>
        <v>0</v>
      </c>
      <c r="F27" s="45">
        <f>D27*4</f>
        <v>4.88</v>
      </c>
      <c r="G27" s="44"/>
    </row>
    <row r="28" spans="1:7" s="40" customFormat="1">
      <c r="A28" s="6" t="s">
        <v>70</v>
      </c>
      <c r="B28" s="24">
        <v>43313</v>
      </c>
      <c r="C28" s="6">
        <v>0</v>
      </c>
      <c r="D28" s="42">
        <v>2.31</v>
      </c>
      <c r="E28" s="43">
        <f>C28*4</f>
        <v>0</v>
      </c>
      <c r="F28" s="45">
        <f>D28*4</f>
        <v>9.24</v>
      </c>
      <c r="G28" s="44"/>
    </row>
    <row r="29" spans="1:7" s="6" customFormat="1">
      <c r="A29" s="6" t="s">
        <v>69</v>
      </c>
      <c r="B29" s="24">
        <v>43314</v>
      </c>
      <c r="C29" s="6">
        <v>0</v>
      </c>
      <c r="D29" s="17">
        <v>1.22</v>
      </c>
      <c r="E29" s="16">
        <f>C29*4</f>
        <v>0</v>
      </c>
      <c r="F29" s="26">
        <f>D29*4</f>
        <v>4.88</v>
      </c>
      <c r="G29" s="36"/>
    </row>
    <row r="30" spans="1:7" s="5" customFormat="1">
      <c r="A30" s="5" t="s">
        <v>69</v>
      </c>
      <c r="B30" s="31">
        <v>43318</v>
      </c>
      <c r="C30" s="25">
        <v>0.66</v>
      </c>
      <c r="D30" s="29">
        <v>1.2249900102615356</v>
      </c>
      <c r="E30" s="19">
        <f>C30*2</f>
        <v>1.32</v>
      </c>
      <c r="F30" s="22">
        <f>D30*2</f>
        <v>2.4499800205230713</v>
      </c>
      <c r="G30" s="3"/>
    </row>
    <row r="31" spans="1:7" s="5" customFormat="1">
      <c r="A31" s="25" t="s">
        <v>70</v>
      </c>
      <c r="B31" s="31">
        <v>43318</v>
      </c>
      <c r="C31" s="25">
        <v>2.44</v>
      </c>
      <c r="D31" s="29">
        <v>2.312190055847168</v>
      </c>
      <c r="E31" s="19">
        <f t="shared" ref="E31:F31" si="3">C31*4</f>
        <v>9.76</v>
      </c>
      <c r="F31" s="22">
        <f t="shared" si="3"/>
        <v>9.2487602233886719</v>
      </c>
      <c r="G31" s="3"/>
    </row>
    <row r="32" spans="1:7" s="5" customFormat="1">
      <c r="A32" s="5" t="s">
        <v>69</v>
      </c>
      <c r="B32" s="31">
        <v>43319</v>
      </c>
      <c r="C32" s="25">
        <v>0.83</v>
      </c>
      <c r="D32" s="29">
        <v>1.2249900102615356</v>
      </c>
      <c r="E32" s="19">
        <f>C32*4</f>
        <v>3.32</v>
      </c>
      <c r="F32" s="22">
        <f>D32*4</f>
        <v>4.8999600410461426</v>
      </c>
      <c r="G32" s="3"/>
    </row>
    <row r="33" spans="1:7" s="5" customFormat="1">
      <c r="A33" s="5" t="s">
        <v>70</v>
      </c>
      <c r="B33" s="31">
        <v>43319</v>
      </c>
      <c r="C33" s="25">
        <v>2.44</v>
      </c>
      <c r="D33" s="29">
        <v>2.312190055847168</v>
      </c>
      <c r="E33" s="19">
        <f t="shared" ref="E33:F33" si="4">C33*4</f>
        <v>9.76</v>
      </c>
      <c r="F33" s="22">
        <f t="shared" si="4"/>
        <v>9.2487602233886719</v>
      </c>
      <c r="G33" s="3"/>
    </row>
    <row r="34" spans="1:7" s="5" customFormat="1">
      <c r="A34" s="6" t="s">
        <v>69</v>
      </c>
      <c r="B34" s="24">
        <v>43320</v>
      </c>
      <c r="C34" s="6">
        <v>0</v>
      </c>
      <c r="D34" s="30">
        <v>1.22</v>
      </c>
      <c r="E34" s="16">
        <f>C34*4</f>
        <v>0</v>
      </c>
      <c r="F34" s="26">
        <f>D34*4</f>
        <v>4.88</v>
      </c>
      <c r="G34" s="3"/>
    </row>
    <row r="35" spans="1:7" s="5" customFormat="1">
      <c r="A35" s="6" t="s">
        <v>70</v>
      </c>
      <c r="B35" s="24">
        <v>43320</v>
      </c>
      <c r="C35" s="6">
        <v>0</v>
      </c>
      <c r="D35" s="30">
        <v>2.31</v>
      </c>
      <c r="E35" s="16">
        <f>C35*4</f>
        <v>0</v>
      </c>
      <c r="F35" s="26">
        <f>D35*4</f>
        <v>9.24</v>
      </c>
      <c r="G35" s="3"/>
    </row>
    <row r="36" spans="1:7" s="5" customFormat="1">
      <c r="A36" s="5" t="s">
        <v>69</v>
      </c>
      <c r="B36" s="31">
        <v>43321</v>
      </c>
      <c r="C36" s="25">
        <v>0.66</v>
      </c>
      <c r="D36" s="29">
        <v>1.22</v>
      </c>
      <c r="E36" s="19">
        <f>C36*4</f>
        <v>2.64</v>
      </c>
      <c r="F36" s="22">
        <f>D36*4</f>
        <v>4.88</v>
      </c>
      <c r="G36" s="3"/>
    </row>
    <row r="37" spans="1:7" s="5" customFormat="1">
      <c r="A37" s="5" t="s">
        <v>70</v>
      </c>
      <c r="B37" s="31">
        <v>43321</v>
      </c>
      <c r="C37" s="25">
        <v>2.44</v>
      </c>
      <c r="D37" s="29">
        <v>2.312190055847168</v>
      </c>
      <c r="E37" s="19">
        <f t="shared" ref="E37:F38" si="5">C37*4</f>
        <v>9.76</v>
      </c>
      <c r="F37" s="22">
        <f t="shared" si="5"/>
        <v>9.2487602233886719</v>
      </c>
      <c r="G37" s="3"/>
    </row>
    <row r="38" spans="1:7" s="5" customFormat="1">
      <c r="A38" s="6" t="s">
        <v>69</v>
      </c>
      <c r="B38" s="24">
        <v>43322</v>
      </c>
      <c r="C38" s="6">
        <v>0</v>
      </c>
      <c r="D38" s="30">
        <v>1.22</v>
      </c>
      <c r="E38" s="16">
        <f t="shared" si="5"/>
        <v>0</v>
      </c>
      <c r="F38" s="26">
        <f t="shared" si="5"/>
        <v>4.88</v>
      </c>
      <c r="G38" s="3"/>
    </row>
    <row r="39" spans="1:7" s="5" customFormat="1">
      <c r="A39" s="6" t="s">
        <v>69</v>
      </c>
      <c r="B39" s="24">
        <v>43325</v>
      </c>
      <c r="C39" s="6">
        <v>0</v>
      </c>
      <c r="D39" s="30">
        <v>1.22</v>
      </c>
      <c r="E39" s="16">
        <f>C39*2</f>
        <v>0</v>
      </c>
      <c r="F39" s="26">
        <f>D39*2</f>
        <v>2.44</v>
      </c>
      <c r="G39" s="3"/>
    </row>
    <row r="40" spans="1:7" s="5" customFormat="1">
      <c r="A40" s="6" t="s">
        <v>69</v>
      </c>
      <c r="B40" s="24">
        <v>43326</v>
      </c>
      <c r="C40" s="6">
        <v>0</v>
      </c>
      <c r="D40" s="30">
        <v>1.22</v>
      </c>
      <c r="E40" s="16">
        <f>C40*3</f>
        <v>0</v>
      </c>
      <c r="F40" s="26">
        <f>D40*3</f>
        <v>3.66</v>
      </c>
      <c r="G40" s="3"/>
    </row>
    <row r="41" spans="1:7" s="5" customFormat="1">
      <c r="A41" s="6" t="s">
        <v>70</v>
      </c>
      <c r="B41" s="24">
        <v>43326</v>
      </c>
      <c r="C41" s="6">
        <v>0</v>
      </c>
      <c r="D41" s="30">
        <v>2.31</v>
      </c>
      <c r="E41" s="16">
        <f>C41*3</f>
        <v>0</v>
      </c>
      <c r="F41" s="26">
        <f>D41*3</f>
        <v>6.93</v>
      </c>
      <c r="G41" s="3"/>
    </row>
    <row r="42" spans="1:7" s="5" customFormat="1">
      <c r="A42" s="6" t="s">
        <v>69</v>
      </c>
      <c r="B42" s="24">
        <v>43327</v>
      </c>
      <c r="C42" s="6">
        <v>0</v>
      </c>
      <c r="D42" s="30">
        <v>1.22</v>
      </c>
      <c r="E42" s="16">
        <f>C42*3</f>
        <v>0</v>
      </c>
      <c r="F42" s="26">
        <f>D42*3</f>
        <v>3.66</v>
      </c>
      <c r="G42" s="3"/>
    </row>
    <row r="43" spans="1:7" s="5" customFormat="1">
      <c r="A43" s="6" t="s">
        <v>70</v>
      </c>
      <c r="B43" s="24">
        <v>43327</v>
      </c>
      <c r="C43" s="6">
        <v>0</v>
      </c>
      <c r="D43" s="30">
        <v>2.31</v>
      </c>
      <c r="E43" s="16">
        <f>C43*3</f>
        <v>0</v>
      </c>
      <c r="F43" s="26">
        <f>D43*3</f>
        <v>6.93</v>
      </c>
      <c r="G43" s="3"/>
    </row>
    <row r="44" spans="1:7" s="4" customFormat="1">
      <c r="A44" s="6" t="s">
        <v>69</v>
      </c>
      <c r="B44" s="24">
        <v>43328</v>
      </c>
      <c r="C44" s="6">
        <v>0</v>
      </c>
      <c r="D44" s="30">
        <v>1.22</v>
      </c>
      <c r="E44" s="16">
        <f t="shared" ref="E44:F56" si="6">C44*2</f>
        <v>0</v>
      </c>
      <c r="F44" s="26">
        <f t="shared" si="6"/>
        <v>2.44</v>
      </c>
      <c r="G44" s="15"/>
    </row>
    <row r="45" spans="1:7" s="15" customFormat="1">
      <c r="A45" s="6" t="s">
        <v>70</v>
      </c>
      <c r="B45" s="24">
        <v>43328</v>
      </c>
      <c r="C45" s="6">
        <v>0</v>
      </c>
      <c r="D45" s="30">
        <v>2.31</v>
      </c>
      <c r="E45" s="16">
        <f t="shared" si="6"/>
        <v>0</v>
      </c>
      <c r="F45" s="26">
        <f t="shared" si="6"/>
        <v>4.62</v>
      </c>
    </row>
    <row r="46" spans="1:7" s="16" customFormat="1">
      <c r="A46" s="6" t="s">
        <v>69</v>
      </c>
      <c r="B46" s="24">
        <v>43334</v>
      </c>
      <c r="C46" s="6">
        <v>0</v>
      </c>
      <c r="D46" s="30">
        <v>1.22</v>
      </c>
      <c r="E46" s="16">
        <f>C46*3</f>
        <v>0</v>
      </c>
      <c r="F46" s="26">
        <f t="shared" si="6"/>
        <v>2.44</v>
      </c>
      <c r="G46" s="16" t="s">
        <v>18</v>
      </c>
    </row>
    <row r="47" spans="1:7" s="5" customFormat="1">
      <c r="A47" s="6" t="s">
        <v>69</v>
      </c>
      <c r="B47" s="24">
        <v>43356</v>
      </c>
      <c r="C47" s="6">
        <v>0</v>
      </c>
      <c r="D47" s="16">
        <v>1.1000000000000001</v>
      </c>
      <c r="E47" s="16">
        <f t="shared" si="6"/>
        <v>0</v>
      </c>
      <c r="F47" s="26">
        <f t="shared" si="6"/>
        <v>2.2000000000000002</v>
      </c>
    </row>
    <row r="48" spans="1:7" s="5" customFormat="1">
      <c r="A48" s="6" t="s">
        <v>70</v>
      </c>
      <c r="B48" s="24">
        <v>43356</v>
      </c>
      <c r="C48" s="6">
        <v>0</v>
      </c>
      <c r="D48" s="16">
        <v>2.65</v>
      </c>
      <c r="E48" s="16">
        <f t="shared" si="6"/>
        <v>0</v>
      </c>
      <c r="F48" s="26">
        <f t="shared" si="6"/>
        <v>5.3</v>
      </c>
    </row>
    <row r="49" spans="1:6">
      <c r="A49" s="6" t="s">
        <v>69</v>
      </c>
      <c r="B49" s="24">
        <v>43357</v>
      </c>
      <c r="C49" s="6">
        <v>0</v>
      </c>
      <c r="D49" s="39">
        <v>1.1000000000000001</v>
      </c>
      <c r="E49" s="16">
        <f t="shared" si="6"/>
        <v>0</v>
      </c>
      <c r="F49" s="26">
        <f t="shared" si="6"/>
        <v>2.2000000000000002</v>
      </c>
    </row>
    <row r="50" spans="1:6" s="5" customFormat="1">
      <c r="A50" s="6" t="s">
        <v>70</v>
      </c>
      <c r="B50" s="24">
        <v>43357</v>
      </c>
      <c r="C50" s="6">
        <v>0</v>
      </c>
      <c r="D50" s="39">
        <v>2.65</v>
      </c>
      <c r="E50" s="16">
        <f t="shared" si="6"/>
        <v>0</v>
      </c>
      <c r="F50" s="26">
        <f t="shared" si="6"/>
        <v>5.3</v>
      </c>
    </row>
    <row r="51" spans="1:6">
      <c r="A51" s="6" t="s">
        <v>69</v>
      </c>
      <c r="B51" s="24">
        <v>43370</v>
      </c>
      <c r="C51" s="6">
        <v>0</v>
      </c>
      <c r="D51" s="39">
        <v>1.1000000000000001</v>
      </c>
      <c r="E51" s="16">
        <f>C51*4</f>
        <v>0</v>
      </c>
      <c r="F51" s="26">
        <f t="shared" si="6"/>
        <v>2.2000000000000002</v>
      </c>
    </row>
    <row r="52" spans="1:6" s="5" customFormat="1">
      <c r="A52" s="6" t="s">
        <v>70</v>
      </c>
      <c r="B52" s="24">
        <v>43370</v>
      </c>
      <c r="C52" s="6">
        <v>0</v>
      </c>
      <c r="D52" s="39">
        <v>2.65</v>
      </c>
      <c r="E52" s="16">
        <f t="shared" si="6"/>
        <v>0</v>
      </c>
      <c r="F52" s="26">
        <f t="shared" si="6"/>
        <v>5.3</v>
      </c>
    </row>
    <row r="53" spans="1:6">
      <c r="A53" s="6" t="s">
        <v>69</v>
      </c>
      <c r="B53" s="24">
        <v>43375</v>
      </c>
      <c r="C53" s="6">
        <v>0</v>
      </c>
      <c r="D53" s="39">
        <v>1.1000000000000001</v>
      </c>
      <c r="E53" s="16">
        <f t="shared" si="6"/>
        <v>0</v>
      </c>
      <c r="F53" s="26">
        <f t="shared" si="6"/>
        <v>2.2000000000000002</v>
      </c>
    </row>
    <row r="54" spans="1:6" s="5" customFormat="1">
      <c r="A54" s="6" t="s">
        <v>70</v>
      </c>
      <c r="B54" s="24">
        <v>43375</v>
      </c>
      <c r="C54" s="6">
        <v>0</v>
      </c>
      <c r="D54" s="39">
        <v>2.5299999999999998</v>
      </c>
      <c r="E54" s="16">
        <f t="shared" si="6"/>
        <v>0</v>
      </c>
      <c r="F54" s="26">
        <f t="shared" si="6"/>
        <v>5.0599999999999996</v>
      </c>
    </row>
    <row r="55" spans="1:6">
      <c r="A55" s="6" t="s">
        <v>69</v>
      </c>
      <c r="B55" s="24">
        <v>43392</v>
      </c>
      <c r="C55" s="6">
        <v>0</v>
      </c>
      <c r="D55" s="39">
        <v>1.1000000000000001</v>
      </c>
      <c r="E55" s="16">
        <f t="shared" si="6"/>
        <v>0</v>
      </c>
      <c r="F55" s="26">
        <f t="shared" si="6"/>
        <v>2.2000000000000002</v>
      </c>
    </row>
    <row r="56" spans="1:6">
      <c r="A56" s="6" t="s">
        <v>70</v>
      </c>
      <c r="B56" s="24">
        <v>43392</v>
      </c>
      <c r="C56" s="6">
        <v>0</v>
      </c>
      <c r="D56" s="39">
        <v>2.5299999999999998</v>
      </c>
      <c r="E56" s="16">
        <f t="shared" si="6"/>
        <v>0</v>
      </c>
      <c r="F56" s="26">
        <f t="shared" si="6"/>
        <v>5.0599999999999996</v>
      </c>
    </row>
    <row r="57" spans="1:6">
      <c r="B57" s="5"/>
      <c r="D57" s="5" t="s">
        <v>18</v>
      </c>
    </row>
  </sheetData>
  <pageMargins left="0.7" right="0.7" top="0.75" bottom="0.75" header="0.3" footer="0.3"/>
  <pageSetup orientation="portrait" r:id="rId1"/>
  <ignoredErrors>
    <ignoredError sqref="E3:F3" 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77"/>
  <sheetViews>
    <sheetView workbookViewId="0">
      <selection activeCell="W12" sqref="W12"/>
    </sheetView>
  </sheetViews>
  <sheetFormatPr defaultColWidth="9.140625" defaultRowHeight="15"/>
  <cols>
    <col min="1" max="1" width="46.42578125" style="19" bestFit="1" customWidth="1"/>
    <col min="2" max="2" width="15" style="19" customWidth="1"/>
    <col min="3" max="3" width="23.85546875" style="19" customWidth="1"/>
    <col min="4" max="4" width="57.85546875" style="19" customWidth="1"/>
    <col min="5" max="5" width="19.28515625" style="19" customWidth="1"/>
    <col min="6" max="6" width="18.28515625" style="19" customWidth="1"/>
    <col min="7" max="16384" width="9.140625" style="19"/>
  </cols>
  <sheetData>
    <row r="1" spans="1:11" ht="30" customHeight="1">
      <c r="A1" s="19" t="s">
        <v>71</v>
      </c>
      <c r="B1" s="19">
        <v>2018</v>
      </c>
      <c r="C1" s="19" t="s">
        <v>72</v>
      </c>
      <c r="D1" s="47" t="s">
        <v>20</v>
      </c>
      <c r="E1" s="47" t="s">
        <v>21</v>
      </c>
      <c r="F1" s="47" t="s">
        <v>22</v>
      </c>
      <c r="G1" s="47"/>
    </row>
    <row r="2" spans="1:11" s="16" customFormat="1" ht="30" customHeight="1">
      <c r="A2" s="16" t="s">
        <v>73</v>
      </c>
      <c r="B2" s="21">
        <v>43199</v>
      </c>
      <c r="C2" s="26">
        <v>0</v>
      </c>
      <c r="D2" s="26">
        <v>2.4500000000000002</v>
      </c>
      <c r="E2" s="26">
        <f>C2*2</f>
        <v>0</v>
      </c>
      <c r="F2" s="26">
        <f>D2*2</f>
        <v>4.9000000000000004</v>
      </c>
      <c r="G2" s="46"/>
    </row>
    <row r="3" spans="1:11" s="16" customFormat="1" ht="30" customHeight="1">
      <c r="A3" s="16" t="s">
        <v>74</v>
      </c>
      <c r="B3" s="21">
        <v>43199</v>
      </c>
      <c r="C3" s="26">
        <v>0</v>
      </c>
      <c r="D3" s="26">
        <v>1.34</v>
      </c>
      <c r="E3" s="26">
        <f>C3*2</f>
        <v>0</v>
      </c>
      <c r="F3" s="26">
        <f>D3*2</f>
        <v>2.68</v>
      </c>
      <c r="G3" s="46"/>
    </row>
    <row r="4" spans="1:11" s="16" customFormat="1" ht="30" customHeight="1">
      <c r="A4" s="16" t="s">
        <v>75</v>
      </c>
      <c r="B4" s="21">
        <v>43213</v>
      </c>
      <c r="C4" s="26">
        <v>0</v>
      </c>
      <c r="D4" s="26">
        <v>2.5</v>
      </c>
      <c r="E4" s="26">
        <f>C4*2</f>
        <v>0</v>
      </c>
      <c r="F4" s="26">
        <f>D4*2</f>
        <v>5</v>
      </c>
      <c r="G4" s="46"/>
    </row>
    <row r="5" spans="1:11" s="16" customFormat="1" ht="30" customHeight="1">
      <c r="A5" s="16" t="s">
        <v>75</v>
      </c>
      <c r="B5" s="21">
        <v>43214</v>
      </c>
      <c r="C5" s="26">
        <v>0</v>
      </c>
      <c r="D5" s="26">
        <v>2.5499999999999998</v>
      </c>
      <c r="E5" s="26">
        <f>C5*2</f>
        <v>0</v>
      </c>
      <c r="F5" s="26">
        <f>D5*2</f>
        <v>5.0999999999999996</v>
      </c>
      <c r="G5" s="46"/>
    </row>
    <row r="6" spans="1:11" s="16" customFormat="1" ht="30" customHeight="1">
      <c r="A6" s="19" t="s">
        <v>76</v>
      </c>
      <c r="B6" s="20">
        <v>43262</v>
      </c>
      <c r="C6" s="22">
        <v>1.3767488306875799</v>
      </c>
      <c r="D6" s="18">
        <v>2.442429780960083</v>
      </c>
      <c r="E6" s="22">
        <f>C6*2</f>
        <v>2.7534976613751598</v>
      </c>
      <c r="F6" s="22">
        <f>D6*2</f>
        <v>4.884859561920166</v>
      </c>
      <c r="G6" s="46"/>
    </row>
    <row r="7" spans="1:11" s="16" customFormat="1" ht="30" customHeight="1">
      <c r="A7" s="16" t="s">
        <v>74</v>
      </c>
      <c r="B7" s="21">
        <v>43262</v>
      </c>
      <c r="C7" s="26">
        <v>0</v>
      </c>
      <c r="D7" s="26">
        <v>3.55</v>
      </c>
      <c r="E7" s="26">
        <f>C7*2</f>
        <v>0</v>
      </c>
      <c r="F7" s="26">
        <f>D7*2</f>
        <v>7.1</v>
      </c>
      <c r="G7" s="19"/>
      <c r="H7" s="19"/>
      <c r="I7" s="19"/>
      <c r="J7" s="19"/>
      <c r="K7" s="19"/>
    </row>
    <row r="8" spans="1:11" s="16" customFormat="1" ht="30" customHeight="1">
      <c r="A8" s="19" t="s">
        <v>76</v>
      </c>
      <c r="B8" s="20">
        <v>43263</v>
      </c>
      <c r="C8" s="22">
        <v>1.4695460760189401</v>
      </c>
      <c r="D8" s="18">
        <v>2.4401068687438965</v>
      </c>
      <c r="E8" s="22">
        <f>C8*2</f>
        <v>2.9390921520378801</v>
      </c>
      <c r="F8" s="22">
        <f>D8*2</f>
        <v>4.880213737487793</v>
      </c>
      <c r="G8" s="19"/>
      <c r="H8" s="19"/>
      <c r="I8" s="19"/>
      <c r="J8" s="19"/>
      <c r="K8" s="19"/>
    </row>
    <row r="9" spans="1:11" ht="16.5" customHeight="1">
      <c r="A9" s="19" t="s">
        <v>74</v>
      </c>
      <c r="B9" s="20">
        <v>43263</v>
      </c>
      <c r="C9" s="22">
        <v>1.2304251000000002</v>
      </c>
      <c r="D9" s="18">
        <v>3.6018857806921005</v>
      </c>
      <c r="E9" s="22">
        <f>C9*3</f>
        <v>3.6912753000000005</v>
      </c>
      <c r="F9" s="22">
        <f>D9*3</f>
        <v>10.805657342076302</v>
      </c>
      <c r="G9" s="16"/>
      <c r="H9" s="16"/>
      <c r="I9" s="16"/>
      <c r="J9" s="16"/>
      <c r="K9" s="16"/>
    </row>
    <row r="10" spans="1:11">
      <c r="A10" s="16" t="s">
        <v>73</v>
      </c>
      <c r="B10" s="21">
        <v>43286</v>
      </c>
      <c r="C10" s="26">
        <v>0</v>
      </c>
      <c r="D10" s="26">
        <v>1.94</v>
      </c>
      <c r="E10" s="26">
        <f>C10*2</f>
        <v>0</v>
      </c>
      <c r="F10" s="26">
        <f>D10*2</f>
        <v>3.88</v>
      </c>
      <c r="H10" s="16"/>
    </row>
    <row r="11" spans="1:11" s="16" customFormat="1">
      <c r="A11" s="16" t="s">
        <v>74</v>
      </c>
      <c r="B11" s="21">
        <v>43286</v>
      </c>
      <c r="C11" s="26">
        <v>0</v>
      </c>
      <c r="D11" s="17">
        <v>4.79</v>
      </c>
      <c r="E11" s="26">
        <f>C11*2</f>
        <v>0</v>
      </c>
      <c r="F11" s="26">
        <f>D11*2</f>
        <v>9.58</v>
      </c>
    </row>
    <row r="12" spans="1:11">
      <c r="A12" s="19" t="s">
        <v>77</v>
      </c>
      <c r="B12" s="20">
        <v>43287</v>
      </c>
      <c r="C12" s="22">
        <v>1.0263561010360718</v>
      </c>
      <c r="D12" s="18">
        <v>1.5813855081796646</v>
      </c>
      <c r="E12" s="22">
        <f>C12*4</f>
        <v>4.1054244041442871</v>
      </c>
      <c r="F12" s="22">
        <f>D12*4</f>
        <v>6.3255420327186584</v>
      </c>
    </row>
    <row r="13" spans="1:11">
      <c r="A13" s="19" t="s">
        <v>76</v>
      </c>
      <c r="B13" s="20">
        <v>43287</v>
      </c>
      <c r="C13" s="22">
        <v>2.3619974035334801</v>
      </c>
      <c r="D13" s="18">
        <v>1.5704111158847809</v>
      </c>
      <c r="E13" s="22">
        <f>C13*2</f>
        <v>4.7239948070669602</v>
      </c>
      <c r="F13" s="22">
        <f>D13*2</f>
        <v>3.1408222317695618</v>
      </c>
      <c r="H13" s="16"/>
    </row>
    <row r="14" spans="1:11">
      <c r="A14" s="19" t="s">
        <v>74</v>
      </c>
      <c r="B14" s="20">
        <v>43287</v>
      </c>
      <c r="C14" s="22">
        <v>8.1013959999999994</v>
      </c>
      <c r="D14" s="18">
        <v>11.425733715295792</v>
      </c>
      <c r="E14" s="22">
        <f>C14*4</f>
        <v>32.405583999999998</v>
      </c>
      <c r="F14" s="22">
        <f>D14*4</f>
        <v>45.702934861183167</v>
      </c>
      <c r="G14" s="16"/>
      <c r="I14" s="16"/>
      <c r="J14" s="16"/>
      <c r="K14" s="16"/>
    </row>
    <row r="15" spans="1:11">
      <c r="A15" s="16" t="s">
        <v>73</v>
      </c>
      <c r="B15" s="21">
        <v>43291</v>
      </c>
      <c r="C15" s="26">
        <v>0</v>
      </c>
      <c r="D15" s="26">
        <v>1.98</v>
      </c>
      <c r="E15" s="26">
        <f>C15*2</f>
        <v>0</v>
      </c>
      <c r="F15" s="26">
        <f>D15*2</f>
        <v>3.96</v>
      </c>
    </row>
    <row r="16" spans="1:11">
      <c r="A16" s="16" t="s">
        <v>74</v>
      </c>
      <c r="B16" s="21">
        <v>43291</v>
      </c>
      <c r="C16" s="26">
        <v>0</v>
      </c>
      <c r="D16" s="17">
        <v>7.89</v>
      </c>
      <c r="E16" s="26">
        <f>C16*2</f>
        <v>0</v>
      </c>
      <c r="F16" s="26">
        <f>D16*2</f>
        <v>15.78</v>
      </c>
      <c r="H16" s="16"/>
    </row>
    <row r="17" spans="1:11" ht="14.25" customHeight="1">
      <c r="A17" s="19" t="s">
        <v>77</v>
      </c>
      <c r="B17" s="20">
        <v>43293</v>
      </c>
      <c r="C17" s="22">
        <v>0.55330711603164673</v>
      </c>
      <c r="D17" s="18">
        <v>0.48867721855640411</v>
      </c>
      <c r="E17" s="22">
        <f>C17*2</f>
        <v>1.1066142320632935</v>
      </c>
      <c r="F17" s="22">
        <f>D17*2</f>
        <v>0.97735443711280823</v>
      </c>
      <c r="G17" s="16"/>
      <c r="I17" s="16"/>
      <c r="J17" s="16"/>
      <c r="K17" s="16"/>
    </row>
    <row r="18" spans="1:11">
      <c r="A18" s="19" t="s">
        <v>76</v>
      </c>
      <c r="B18" s="20">
        <v>43293</v>
      </c>
      <c r="C18" s="22">
        <v>1.27941812127531</v>
      </c>
      <c r="D18" s="18">
        <v>1.4807674884796143</v>
      </c>
      <c r="E18" s="22">
        <f>C18*2</f>
        <v>2.5588362425506199</v>
      </c>
      <c r="F18" s="22">
        <f>D18*2</f>
        <v>2.9615349769592285</v>
      </c>
    </row>
    <row r="19" spans="1:11" s="16" customFormat="1">
      <c r="A19" s="19" t="s">
        <v>74</v>
      </c>
      <c r="B19" s="20">
        <v>43293</v>
      </c>
      <c r="C19" s="22">
        <v>2.0983854000000002</v>
      </c>
      <c r="D19" s="18">
        <v>7.0821766257286072</v>
      </c>
      <c r="E19" s="22">
        <f>C19*2</f>
        <v>4.1967708000000004</v>
      </c>
      <c r="F19" s="22">
        <f>D19*2</f>
        <v>14.164353251457214</v>
      </c>
      <c r="G19" s="19" t="s">
        <v>18</v>
      </c>
      <c r="I19" s="19"/>
      <c r="J19" s="19"/>
      <c r="K19" s="19"/>
    </row>
    <row r="20" spans="1:11">
      <c r="A20" s="19" t="s">
        <v>77</v>
      </c>
      <c r="B20" s="20">
        <v>43297</v>
      </c>
      <c r="C20" s="22">
        <v>0.32180279493331909</v>
      </c>
      <c r="D20" s="18">
        <v>0.45617648959159851</v>
      </c>
      <c r="E20" s="22">
        <f>C20*2</f>
        <v>0.64360558986663818</v>
      </c>
      <c r="F20" s="22">
        <f>D20*2</f>
        <v>0.91235297918319702</v>
      </c>
      <c r="G20" s="19" t="s">
        <v>18</v>
      </c>
    </row>
    <row r="21" spans="1:11">
      <c r="A21" s="19" t="s">
        <v>76</v>
      </c>
      <c r="B21" s="20">
        <v>43297</v>
      </c>
      <c r="C21" s="22">
        <v>1.4452537213608301</v>
      </c>
      <c r="D21" s="18">
        <v>1.4878178834915161</v>
      </c>
      <c r="E21" s="22">
        <f>C21*2</f>
        <v>2.8905074427216602</v>
      </c>
      <c r="F21" s="22">
        <f>D21*2</f>
        <v>2.9756357669830322</v>
      </c>
      <c r="K21" s="19" t="s">
        <v>18</v>
      </c>
    </row>
    <row r="22" spans="1:11">
      <c r="A22" s="19" t="s">
        <v>74</v>
      </c>
      <c r="B22" s="20">
        <v>43297</v>
      </c>
      <c r="C22" s="22">
        <v>1.4809599</v>
      </c>
      <c r="D22" s="18">
        <v>5.5898726060986519</v>
      </c>
      <c r="E22" s="22">
        <f>C22*2</f>
        <v>2.9619198</v>
      </c>
      <c r="F22" s="22">
        <f>D22*2</f>
        <v>11.179745212197304</v>
      </c>
    </row>
    <row r="23" spans="1:11">
      <c r="A23" s="19" t="s">
        <v>77</v>
      </c>
      <c r="B23" s="20">
        <v>43298</v>
      </c>
      <c r="C23" s="22">
        <v>1.4179809093475342</v>
      </c>
      <c r="D23" s="18">
        <v>0.82154595851898193</v>
      </c>
      <c r="E23" s="22">
        <f>C23*4</f>
        <v>5.6719236373901367</v>
      </c>
      <c r="F23" s="22">
        <f>D23*4</f>
        <v>3.2861838340759277</v>
      </c>
    </row>
    <row r="24" spans="1:11">
      <c r="A24" s="19" t="s">
        <v>76</v>
      </c>
      <c r="B24" s="20">
        <v>43298</v>
      </c>
      <c r="C24" s="22">
        <v>1.4200958736442399</v>
      </c>
      <c r="D24" s="18">
        <v>1.4857841730117798</v>
      </c>
      <c r="E24" s="22">
        <f>C24*2</f>
        <v>2.8401917472884799</v>
      </c>
      <c r="F24" s="22">
        <f>D24*2</f>
        <v>2.9715683460235596</v>
      </c>
    </row>
    <row r="25" spans="1:11">
      <c r="A25" s="19" t="s">
        <v>74</v>
      </c>
      <c r="B25" s="20">
        <v>43298</v>
      </c>
      <c r="C25" s="22">
        <v>1.3288027</v>
      </c>
      <c r="D25" s="18">
        <v>5.8293597362935543</v>
      </c>
      <c r="E25" s="22">
        <f>C25*4</f>
        <v>5.3152108</v>
      </c>
      <c r="F25" s="22">
        <f>D25*4</f>
        <v>23.317438945174217</v>
      </c>
    </row>
    <row r="26" spans="1:11">
      <c r="A26" s="19" t="s">
        <v>77</v>
      </c>
      <c r="B26" s="20">
        <v>43300</v>
      </c>
      <c r="C26" s="22">
        <v>0.45050746202468872</v>
      </c>
      <c r="D26" s="18">
        <v>0.46492668986320496</v>
      </c>
      <c r="E26" s="22">
        <f>C26*2</f>
        <v>0.90101492404937744</v>
      </c>
      <c r="F26" s="22">
        <f>D26*2</f>
        <v>0.92985337972640991</v>
      </c>
    </row>
    <row r="27" spans="1:11">
      <c r="A27" s="19" t="s">
        <v>76</v>
      </c>
      <c r="B27" s="20">
        <v>43300</v>
      </c>
      <c r="C27" s="22">
        <v>1.51082961682377</v>
      </c>
      <c r="D27" s="18">
        <v>1.485919713973999</v>
      </c>
      <c r="E27" s="22">
        <f>C27*2</f>
        <v>3.0216592336475401</v>
      </c>
      <c r="F27" s="22">
        <f>D27*2</f>
        <v>2.971839427947998</v>
      </c>
    </row>
    <row r="28" spans="1:11">
      <c r="A28" s="19" t="s">
        <v>74</v>
      </c>
      <c r="B28" s="20">
        <v>43300</v>
      </c>
      <c r="C28" s="22">
        <v>1.7522207999999999</v>
      </c>
      <c r="D28" s="18">
        <v>5.9916466027498245</v>
      </c>
      <c r="E28" s="22">
        <f>C28*2</f>
        <v>3.5044415999999998</v>
      </c>
      <c r="F28" s="22">
        <f>D28*2</f>
        <v>11.983293205499649</v>
      </c>
    </row>
    <row r="29" spans="1:11">
      <c r="A29" s="19" t="s">
        <v>77</v>
      </c>
      <c r="B29" s="20">
        <v>43301</v>
      </c>
      <c r="C29" s="22">
        <v>0.34733971953392029</v>
      </c>
      <c r="D29" s="18">
        <v>0.46305163204669952</v>
      </c>
      <c r="E29" s="22">
        <f>C29*2</f>
        <v>0.69467943906784058</v>
      </c>
      <c r="F29" s="22">
        <f>D29*2</f>
        <v>0.92610326409339905</v>
      </c>
    </row>
    <row r="30" spans="1:11">
      <c r="A30" s="19" t="s">
        <v>76</v>
      </c>
      <c r="B30" s="20">
        <v>43301</v>
      </c>
      <c r="C30" s="22">
        <v>1.5334006572158401</v>
      </c>
      <c r="D30" s="18">
        <v>1.4863264560699463</v>
      </c>
      <c r="E30" s="22">
        <f>C30*2</f>
        <v>3.0668013144316801</v>
      </c>
      <c r="F30" s="22">
        <f>D30*2</f>
        <v>2.9726529121398926</v>
      </c>
    </row>
    <row r="31" spans="1:11">
      <c r="A31" s="19" t="s">
        <v>74</v>
      </c>
      <c r="B31" s="20">
        <v>43301</v>
      </c>
      <c r="C31" s="22">
        <v>1.3486313999999999</v>
      </c>
      <c r="D31" s="18">
        <v>5.9055522382259369</v>
      </c>
      <c r="E31" s="22">
        <f>C31*2</f>
        <v>2.6972627999999998</v>
      </c>
      <c r="F31" s="22">
        <f>D31*2</f>
        <v>11.811104476451874</v>
      </c>
      <c r="G31" s="16"/>
      <c r="I31" s="16"/>
      <c r="J31" s="16"/>
      <c r="K31" s="16"/>
    </row>
    <row r="32" spans="1:11">
      <c r="A32" s="16" t="s">
        <v>73</v>
      </c>
      <c r="B32" s="21">
        <v>43304</v>
      </c>
      <c r="C32" s="26">
        <v>0</v>
      </c>
      <c r="D32" s="26">
        <v>2.68</v>
      </c>
      <c r="E32" s="26">
        <f>C32*4</f>
        <v>0</v>
      </c>
      <c r="F32" s="26">
        <f>D32*4</f>
        <v>10.72</v>
      </c>
    </row>
    <row r="33" spans="1:11">
      <c r="A33" s="16" t="s">
        <v>74</v>
      </c>
      <c r="B33" s="21">
        <v>43304</v>
      </c>
      <c r="C33" s="26">
        <v>0</v>
      </c>
      <c r="D33" s="17">
        <v>8.32</v>
      </c>
      <c r="E33" s="26">
        <f>C33*4</f>
        <v>0</v>
      </c>
      <c r="F33" s="26">
        <f>D33*4</f>
        <v>33.28</v>
      </c>
      <c r="H33" s="16"/>
    </row>
    <row r="34" spans="1:11">
      <c r="A34" s="19" t="s">
        <v>74</v>
      </c>
      <c r="B34" s="20">
        <v>43305</v>
      </c>
      <c r="C34" s="22">
        <v>4.2004643999999995</v>
      </c>
      <c r="D34" s="18">
        <v>9.2919348776340485</v>
      </c>
      <c r="E34" s="22">
        <f>C34*2</f>
        <v>8.4009287999999991</v>
      </c>
      <c r="F34" s="22">
        <f>D34*2</f>
        <v>18.583869755268097</v>
      </c>
      <c r="J34" s="19" t="s">
        <v>18</v>
      </c>
    </row>
    <row r="35" spans="1:11">
      <c r="A35" s="19" t="s">
        <v>77</v>
      </c>
      <c r="B35" s="20">
        <v>43306</v>
      </c>
      <c r="C35" s="22">
        <v>0.13397441804409027</v>
      </c>
      <c r="D35" s="18">
        <v>0.51492781937122345</v>
      </c>
      <c r="E35" s="22">
        <f>C35*2</f>
        <v>0.26794883608818054</v>
      </c>
      <c r="F35" s="22">
        <f>D35*2</f>
        <v>1.0298556387424469</v>
      </c>
    </row>
    <row r="36" spans="1:11">
      <c r="A36" s="19" t="s">
        <v>76</v>
      </c>
      <c r="B36" s="20">
        <v>43306</v>
      </c>
      <c r="C36" s="22">
        <v>1.76233093635768</v>
      </c>
      <c r="D36" s="18">
        <v>1.475072979927063</v>
      </c>
      <c r="E36" s="22">
        <f>C36*2</f>
        <v>3.52466187271536</v>
      </c>
      <c r="F36" s="22">
        <f>D36*2</f>
        <v>2.950145959854126</v>
      </c>
    </row>
    <row r="37" spans="1:11">
      <c r="A37" s="19" t="s">
        <v>74</v>
      </c>
      <c r="B37" s="20">
        <v>43306</v>
      </c>
      <c r="C37" s="22">
        <v>3.5053158</v>
      </c>
      <c r="D37" s="18">
        <v>8.2874995321035385</v>
      </c>
      <c r="E37" s="22">
        <f>C37*2</f>
        <v>7.0106316</v>
      </c>
      <c r="F37" s="22">
        <f>D37*2</f>
        <v>16.574999064207077</v>
      </c>
    </row>
    <row r="38" spans="1:11">
      <c r="A38" s="19" t="s">
        <v>77</v>
      </c>
      <c r="B38" s="20">
        <v>43311</v>
      </c>
      <c r="C38" s="22">
        <v>0.76387292146682739</v>
      </c>
      <c r="D38" s="18">
        <v>0.50867767632007599</v>
      </c>
      <c r="E38" s="22">
        <f>C38*2</f>
        <v>1.5277458429336548</v>
      </c>
      <c r="F38" s="22">
        <f>D38*2</f>
        <v>1.017355352640152</v>
      </c>
      <c r="J38" s="19" t="s">
        <v>18</v>
      </c>
    </row>
    <row r="39" spans="1:11">
      <c r="A39" s="19" t="s">
        <v>76</v>
      </c>
      <c r="B39" s="20">
        <v>43311</v>
      </c>
      <c r="C39" s="22">
        <v>1.8438759521161301</v>
      </c>
      <c r="D39" s="18">
        <v>1.4764288663864136</v>
      </c>
      <c r="E39" s="22">
        <f>C39*2</f>
        <v>3.6877519042322602</v>
      </c>
      <c r="F39" s="22">
        <f>D39*2</f>
        <v>2.9528577327728271</v>
      </c>
    </row>
    <row r="40" spans="1:11">
      <c r="A40" s="19" t="s">
        <v>74</v>
      </c>
      <c r="B40" s="20">
        <v>43311</v>
      </c>
      <c r="C40" s="18">
        <v>3.9683896999999999</v>
      </c>
      <c r="D40" s="18">
        <v>8.0005178302526474</v>
      </c>
      <c r="E40" s="22">
        <f>C40*2</f>
        <v>7.9367793999999998</v>
      </c>
      <c r="F40" s="22">
        <f>D40*2</f>
        <v>16.001035660505295</v>
      </c>
    </row>
    <row r="41" spans="1:11">
      <c r="A41" s="19" t="s">
        <v>77</v>
      </c>
      <c r="B41" s="20">
        <v>43312</v>
      </c>
      <c r="C41" s="22">
        <v>0.89883148670196533</v>
      </c>
      <c r="D41" s="18">
        <v>0.50805266201496124</v>
      </c>
      <c r="E41" s="22">
        <f>C41*2</f>
        <v>1.7976629734039307</v>
      </c>
      <c r="F41" s="22">
        <f>D41*2</f>
        <v>1.0161053240299225</v>
      </c>
    </row>
    <row r="42" spans="1:11">
      <c r="A42" s="19" t="s">
        <v>76</v>
      </c>
      <c r="B42" s="20">
        <v>43312</v>
      </c>
      <c r="C42" s="22">
        <v>1.758258989292</v>
      </c>
      <c r="D42" s="18">
        <v>1.4765644073486328</v>
      </c>
      <c r="E42" s="22">
        <f>C42*2</f>
        <v>3.5165179785839999</v>
      </c>
      <c r="F42" s="22">
        <f>D42*2</f>
        <v>2.9531288146972656</v>
      </c>
    </row>
    <row r="43" spans="1:11" s="16" customFormat="1">
      <c r="A43" s="19" t="s">
        <v>74</v>
      </c>
      <c r="B43" s="20">
        <v>43312</v>
      </c>
      <c r="C43" s="22">
        <v>3.1148859</v>
      </c>
      <c r="D43" s="18">
        <v>7.9718196988105774</v>
      </c>
      <c r="E43" s="22">
        <f>C43*2</f>
        <v>6.2297718</v>
      </c>
      <c r="F43" s="22">
        <f>D43*2</f>
        <v>15.943639397621155</v>
      </c>
      <c r="G43" s="19"/>
      <c r="H43" s="19"/>
      <c r="I43" s="19"/>
      <c r="J43" s="19"/>
      <c r="K43" s="19"/>
    </row>
    <row r="44" spans="1:11" s="16" customFormat="1">
      <c r="A44" s="19" t="s">
        <v>77</v>
      </c>
      <c r="B44" s="20">
        <v>43318</v>
      </c>
      <c r="C44" s="22">
        <v>0.69492697715759277</v>
      </c>
      <c r="D44" s="18">
        <v>0.50680261850357056</v>
      </c>
      <c r="E44" s="22">
        <f>C44*2</f>
        <v>1.3898539543151855</v>
      </c>
      <c r="F44" s="22">
        <f>D44*2</f>
        <v>1.0136052370071411</v>
      </c>
      <c r="G44" s="19"/>
      <c r="H44" s="19"/>
      <c r="I44" s="19"/>
      <c r="J44" s="19"/>
      <c r="K44" s="19"/>
    </row>
    <row r="45" spans="1:11">
      <c r="A45" s="19" t="s">
        <v>76</v>
      </c>
      <c r="B45" s="20">
        <v>43318</v>
      </c>
      <c r="C45" s="22">
        <v>2.0516099036258399</v>
      </c>
      <c r="D45" s="18">
        <v>1.4768356084823608</v>
      </c>
      <c r="E45" s="22">
        <f>C45*2</f>
        <v>4.1032198072516799</v>
      </c>
      <c r="F45" s="22">
        <f>D45*2</f>
        <v>2.9536712169647217</v>
      </c>
    </row>
    <row r="46" spans="1:11">
      <c r="A46" s="19" t="s">
        <v>74</v>
      </c>
      <c r="B46" s="20">
        <v>43318</v>
      </c>
      <c r="C46" s="22">
        <v>4.4669448000000003</v>
      </c>
      <c r="D46" s="18">
        <v>7.7247847765684128</v>
      </c>
      <c r="E46" s="22">
        <f>C46*2</f>
        <v>8.9338896000000005</v>
      </c>
      <c r="F46" s="22">
        <f>D46*2</f>
        <v>15.449569553136826</v>
      </c>
    </row>
    <row r="47" spans="1:11" s="16" customFormat="1">
      <c r="A47" s="19" t="s">
        <v>77</v>
      </c>
      <c r="B47" s="20">
        <v>43319</v>
      </c>
      <c r="C47" s="22">
        <v>0.808929443359375</v>
      </c>
      <c r="D47" s="18">
        <v>0.53055313229560852</v>
      </c>
      <c r="E47" s="22">
        <f>C47*2</f>
        <v>1.61785888671875</v>
      </c>
      <c r="F47" s="22">
        <f>D47*2</f>
        <v>1.061106264591217</v>
      </c>
      <c r="G47" s="19"/>
      <c r="H47" s="19"/>
      <c r="I47" s="19"/>
      <c r="J47" s="19"/>
      <c r="K47" s="19"/>
    </row>
    <row r="48" spans="1:11">
      <c r="A48" s="19" t="s">
        <v>76</v>
      </c>
      <c r="B48" s="20">
        <v>43319</v>
      </c>
      <c r="C48" s="22">
        <v>2.10655277020828</v>
      </c>
      <c r="D48" s="18">
        <v>1.4716835021972656</v>
      </c>
      <c r="E48" s="22">
        <f>C48*2</f>
        <v>4.21310554041656</v>
      </c>
      <c r="F48" s="22">
        <f>D48*2</f>
        <v>2.9433670043945313</v>
      </c>
      <c r="G48" s="16"/>
      <c r="I48" s="16"/>
      <c r="J48" s="16"/>
      <c r="K48" s="16"/>
    </row>
    <row r="49" spans="1:11">
      <c r="A49" s="19" t="s">
        <v>74</v>
      </c>
      <c r="B49" s="20">
        <v>43319</v>
      </c>
      <c r="C49" s="22">
        <v>4.5676803000000001</v>
      </c>
      <c r="D49" s="18">
        <v>8.7882472723722458</v>
      </c>
      <c r="E49" s="22">
        <f>C49*2</f>
        <v>9.1353606000000003</v>
      </c>
      <c r="F49" s="22">
        <f>D49*2</f>
        <v>17.576494544744492</v>
      </c>
      <c r="G49" s="16"/>
      <c r="I49" s="16"/>
      <c r="J49" s="16"/>
      <c r="K49" s="16"/>
    </row>
    <row r="50" spans="1:11" s="16" customFormat="1">
      <c r="A50" s="16" t="s">
        <v>73</v>
      </c>
      <c r="B50" s="21">
        <v>43320</v>
      </c>
      <c r="C50" s="26">
        <v>0.808929443359375</v>
      </c>
      <c r="D50" s="17">
        <v>2</v>
      </c>
      <c r="E50" s="26">
        <f>C50*2</f>
        <v>1.61785888671875</v>
      </c>
      <c r="F50" s="26">
        <f>D50*2</f>
        <v>4</v>
      </c>
      <c r="G50" s="19"/>
      <c r="H50" s="16" t="s">
        <v>78</v>
      </c>
      <c r="I50" s="19"/>
      <c r="J50" s="19"/>
      <c r="K50" s="19"/>
    </row>
    <row r="51" spans="1:11" s="16" customFormat="1">
      <c r="A51" s="16" t="s">
        <v>74</v>
      </c>
      <c r="B51" s="21">
        <v>43320</v>
      </c>
      <c r="C51" s="26">
        <v>4.5676803000000001</v>
      </c>
      <c r="D51" s="17">
        <v>8.68</v>
      </c>
      <c r="E51" s="26">
        <f>C51*2</f>
        <v>9.1353606000000003</v>
      </c>
      <c r="F51" s="26">
        <f>D51*2</f>
        <v>17.36</v>
      </c>
      <c r="G51" s="19"/>
      <c r="I51" s="19"/>
      <c r="J51" s="19"/>
      <c r="K51" s="19"/>
    </row>
    <row r="52" spans="1:11">
      <c r="A52" s="19" t="s">
        <v>77</v>
      </c>
      <c r="B52" s="20">
        <v>43321</v>
      </c>
      <c r="C52" s="22">
        <v>0.96408277750015259</v>
      </c>
      <c r="D52" s="18">
        <v>0.57867923378944397</v>
      </c>
      <c r="E52" s="22">
        <f>C52*2</f>
        <v>1.9281655550003052</v>
      </c>
      <c r="F52" s="22">
        <f>D52*2</f>
        <v>1.1573584675788879</v>
      </c>
    </row>
    <row r="53" spans="1:11">
      <c r="A53" s="19" t="s">
        <v>76</v>
      </c>
      <c r="B53" s="20">
        <v>43321</v>
      </c>
      <c r="C53" s="22">
        <v>2.04476819256098</v>
      </c>
      <c r="D53" s="18">
        <v>1.4612433910369873</v>
      </c>
      <c r="E53" s="22">
        <f>C53*2</f>
        <v>4.0895363851219599</v>
      </c>
      <c r="F53" s="22">
        <f>D53*2</f>
        <v>2.9224867820739746</v>
      </c>
      <c r="G53" s="16"/>
      <c r="I53" s="16"/>
      <c r="J53" s="16"/>
      <c r="K53" s="16"/>
    </row>
    <row r="54" spans="1:11">
      <c r="A54" s="19" t="s">
        <v>74</v>
      </c>
      <c r="B54" s="20">
        <v>43321</v>
      </c>
      <c r="C54" s="22">
        <v>4.1135979999999996</v>
      </c>
      <c r="D54" s="18">
        <v>10.943157464265823</v>
      </c>
      <c r="E54" s="22">
        <f>C54*2</f>
        <v>8.2271959999999993</v>
      </c>
      <c r="F54" s="22">
        <f>D54*2</f>
        <v>21.886314928531647</v>
      </c>
      <c r="G54" s="16"/>
      <c r="I54" s="16"/>
      <c r="J54" s="16"/>
      <c r="K54" s="16"/>
    </row>
    <row r="55" spans="1:11" s="16" customFormat="1">
      <c r="A55" s="16" t="s">
        <v>73</v>
      </c>
      <c r="B55" s="21">
        <v>43332</v>
      </c>
      <c r="C55" s="26">
        <v>0.96408277750015259</v>
      </c>
      <c r="D55" s="17">
        <v>1.97</v>
      </c>
      <c r="E55" s="26">
        <f>C55*2</f>
        <v>1.9281655550003052</v>
      </c>
      <c r="F55" s="26">
        <f>D55*2</f>
        <v>3.94</v>
      </c>
      <c r="H55" s="16" t="s">
        <v>79</v>
      </c>
    </row>
    <row r="56" spans="1:11" s="16" customFormat="1">
      <c r="A56" s="16" t="s">
        <v>74</v>
      </c>
      <c r="B56" s="21">
        <v>43332</v>
      </c>
      <c r="C56" s="26">
        <v>4.1135979999999996</v>
      </c>
      <c r="D56" s="17">
        <v>7.03</v>
      </c>
      <c r="E56" s="26">
        <f>C56*2</f>
        <v>8.2271959999999993</v>
      </c>
      <c r="F56" s="26">
        <f>D56*2</f>
        <v>14.06</v>
      </c>
    </row>
    <row r="57" spans="1:11" s="16" customFormat="1">
      <c r="A57" s="16" t="s">
        <v>73</v>
      </c>
      <c r="B57" s="21">
        <v>43358</v>
      </c>
      <c r="C57" s="26">
        <v>0.90322017669677734</v>
      </c>
      <c r="D57" s="17">
        <v>1.94</v>
      </c>
      <c r="E57" s="26">
        <f>C57*2</f>
        <v>1.8064403533935547</v>
      </c>
      <c r="F57" s="26">
        <f>D57*2</f>
        <v>3.88</v>
      </c>
      <c r="H57" s="16" t="s">
        <v>80</v>
      </c>
    </row>
    <row r="58" spans="1:11" s="16" customFormat="1">
      <c r="A58" s="16" t="s">
        <v>74</v>
      </c>
      <c r="B58" s="21">
        <v>43358</v>
      </c>
      <c r="C58" s="26">
        <v>1.3965645797680499</v>
      </c>
      <c r="D58" s="17">
        <v>5.01</v>
      </c>
      <c r="E58" s="26">
        <f>C58*2</f>
        <v>2.7931291595360999</v>
      </c>
      <c r="F58" s="26">
        <f>D58*2</f>
        <v>10.02</v>
      </c>
    </row>
    <row r="59" spans="1:11" s="16" customFormat="1">
      <c r="A59" s="16" t="s">
        <v>73</v>
      </c>
      <c r="B59" s="21">
        <v>43360</v>
      </c>
      <c r="C59" s="26">
        <v>0.90322017669677734</v>
      </c>
      <c r="D59" s="17">
        <v>1.93</v>
      </c>
      <c r="E59" s="26">
        <f>C59*2</f>
        <v>1.8064403533935547</v>
      </c>
      <c r="F59" s="26">
        <f>D59*2</f>
        <v>3.86</v>
      </c>
      <c r="G59" s="19"/>
      <c r="H59" s="16" t="s">
        <v>81</v>
      </c>
      <c r="I59" s="19"/>
      <c r="J59" s="19"/>
      <c r="K59" s="19"/>
    </row>
    <row r="60" spans="1:11" s="16" customFormat="1">
      <c r="A60" s="16" t="s">
        <v>74</v>
      </c>
      <c r="B60" s="21">
        <v>43360</v>
      </c>
      <c r="C60" s="26">
        <v>1.3965645797680499</v>
      </c>
      <c r="D60" s="17">
        <v>4.49</v>
      </c>
      <c r="E60" s="26">
        <f>C60*2</f>
        <v>2.7931291595360999</v>
      </c>
      <c r="F60" s="26">
        <f>D60*2</f>
        <v>8.98</v>
      </c>
      <c r="G60" s="19"/>
      <c r="I60" s="19"/>
      <c r="J60" s="19"/>
      <c r="K60" s="19"/>
    </row>
    <row r="61" spans="1:11" s="16" customFormat="1">
      <c r="A61" s="19" t="s">
        <v>77</v>
      </c>
      <c r="B61" s="20">
        <v>43361</v>
      </c>
      <c r="C61" s="22">
        <v>0.90322017669677734</v>
      </c>
      <c r="D61" s="18">
        <v>0.42117571830749512</v>
      </c>
      <c r="E61" s="22">
        <f>C61*2</f>
        <v>1.8064403533935547</v>
      </c>
      <c r="F61" s="22">
        <f>D61*2</f>
        <v>0.84235143661499023</v>
      </c>
      <c r="G61" s="19"/>
      <c r="H61" s="19"/>
      <c r="I61" s="19"/>
      <c r="J61" s="19"/>
      <c r="K61" s="19"/>
    </row>
    <row r="62" spans="1:11">
      <c r="A62" s="19" t="s">
        <v>76</v>
      </c>
      <c r="B62" s="20">
        <v>43361</v>
      </c>
      <c r="C62" s="22">
        <v>1.3965645797680499</v>
      </c>
      <c r="D62" s="18">
        <v>1.4954105615615845</v>
      </c>
      <c r="E62" s="22">
        <f>C62*2</f>
        <v>2.7931291595360999</v>
      </c>
      <c r="F62" s="22">
        <f>D62*2</f>
        <v>2.9908211231231689</v>
      </c>
    </row>
    <row r="63" spans="1:11">
      <c r="A63" s="19" t="s">
        <v>77</v>
      </c>
      <c r="B63" s="20">
        <v>43363</v>
      </c>
      <c r="C63" s="22">
        <v>1.0779740810394287</v>
      </c>
      <c r="D63" s="18">
        <v>0.40305030345916748</v>
      </c>
      <c r="E63" s="22">
        <f>C63*2</f>
        <v>2.1559481620788574</v>
      </c>
      <c r="F63" s="22">
        <f>D63*2</f>
        <v>0.80610060691833496</v>
      </c>
    </row>
    <row r="64" spans="1:11">
      <c r="A64" s="19" t="s">
        <v>76</v>
      </c>
      <c r="B64" s="20">
        <v>43363</v>
      </c>
      <c r="C64" s="22">
        <v>1.3975121712994001</v>
      </c>
      <c r="D64" s="18">
        <v>1.4993424415588379</v>
      </c>
      <c r="E64" s="22">
        <f>C64*2</f>
        <v>2.7950243425988002</v>
      </c>
      <c r="F64" s="22">
        <f>D64*2</f>
        <v>2.9986848831176758</v>
      </c>
    </row>
    <row r="65" spans="1:11">
      <c r="A65" s="19" t="s">
        <v>77</v>
      </c>
      <c r="B65" s="20">
        <v>43369</v>
      </c>
      <c r="C65" s="22">
        <v>0.55698144435882568</v>
      </c>
      <c r="D65" s="18">
        <v>0.52867811918258667</v>
      </c>
      <c r="E65" s="22">
        <f>C65*2</f>
        <v>1.1139628887176514</v>
      </c>
      <c r="F65" s="22">
        <f>D65*2</f>
        <v>1.0573562383651733</v>
      </c>
    </row>
    <row r="66" spans="1:11">
      <c r="A66" s="19" t="s">
        <v>76</v>
      </c>
      <c r="B66" s="20">
        <v>43369</v>
      </c>
      <c r="C66" s="22">
        <v>1.4481242138555701</v>
      </c>
      <c r="D66" s="18">
        <v>1.4720901250839233</v>
      </c>
      <c r="E66" s="22">
        <f>C66*2</f>
        <v>2.8962484277111402</v>
      </c>
      <c r="F66" s="22">
        <f>D66*2</f>
        <v>2.9441802501678467</v>
      </c>
    </row>
    <row r="67" spans="1:11">
      <c r="A67" s="19" t="s">
        <v>74</v>
      </c>
      <c r="B67" s="20">
        <v>43369</v>
      </c>
      <c r="C67" s="22">
        <v>0.50585990000000003</v>
      </c>
      <c r="D67" s="18">
        <v>8.5067957788705826</v>
      </c>
      <c r="E67" s="22">
        <f>C67*2</f>
        <v>1.0117198000000001</v>
      </c>
      <c r="F67" s="22">
        <f>D67*2</f>
        <v>17.013591557741165</v>
      </c>
    </row>
    <row r="68" spans="1:11">
      <c r="A68" s="19" t="s">
        <v>77</v>
      </c>
      <c r="B68" s="20">
        <v>43370</v>
      </c>
      <c r="C68" s="22">
        <v>1.3610584735870361</v>
      </c>
      <c r="D68" s="18">
        <v>1.5555284023284912</v>
      </c>
      <c r="E68" s="22">
        <f>C68*2</f>
        <v>2.7221169471740723</v>
      </c>
      <c r="F68" s="22">
        <f>D68*2</f>
        <v>3.1110568046569824</v>
      </c>
    </row>
    <row r="69" spans="1:11">
      <c r="A69" s="19" t="s">
        <v>76</v>
      </c>
      <c r="B69" s="20">
        <v>43370</v>
      </c>
      <c r="C69" s="22">
        <v>2.1199028964095299</v>
      </c>
      <c r="D69" s="18">
        <v>1.4720901250839233</v>
      </c>
      <c r="E69" s="22">
        <f>C69*2</f>
        <v>4.2398057928190598</v>
      </c>
      <c r="F69" s="22">
        <f>D69*2</f>
        <v>2.9441802501678467</v>
      </c>
      <c r="G69" s="46"/>
      <c r="I69" s="16" t="s">
        <v>82</v>
      </c>
      <c r="J69" s="16"/>
      <c r="K69" s="16"/>
    </row>
    <row r="70" spans="1:11">
      <c r="A70" s="19" t="s">
        <v>74</v>
      </c>
      <c r="B70" s="20">
        <v>43370</v>
      </c>
      <c r="C70" s="22">
        <v>0.4001576</v>
      </c>
      <c r="D70" s="18">
        <v>2.537243589758873</v>
      </c>
      <c r="E70" s="22">
        <f>C70*2</f>
        <v>0.8003152</v>
      </c>
      <c r="F70" s="22">
        <f>D70*2</f>
        <v>5.074487179517746</v>
      </c>
      <c r="G70" s="46"/>
      <c r="I70" s="16" t="s">
        <v>82</v>
      </c>
      <c r="J70" s="16"/>
      <c r="K70" s="16"/>
    </row>
    <row r="71" spans="1:11">
      <c r="H71" s="16"/>
    </row>
    <row r="72" spans="1:11">
      <c r="H72" s="16"/>
    </row>
    <row r="74" spans="1:11" s="15" customFormat="1">
      <c r="A74" s="19"/>
      <c r="B74" s="19"/>
      <c r="C74" s="19"/>
      <c r="D74" s="19"/>
      <c r="E74" s="19"/>
      <c r="F74" s="19"/>
      <c r="G74" s="19"/>
      <c r="H74" s="19"/>
      <c r="I74" s="19"/>
      <c r="J74" s="19"/>
      <c r="K74" s="19"/>
    </row>
    <row r="75" spans="1:11">
      <c r="A75" s="15"/>
      <c r="B75" s="16" t="s">
        <v>67</v>
      </c>
      <c r="C75" s="16"/>
      <c r="D75" s="16"/>
      <c r="E75" s="15"/>
      <c r="F75" s="15"/>
      <c r="G75" s="15"/>
      <c r="I75" s="15"/>
      <c r="J75" s="15"/>
      <c r="K75" s="15"/>
    </row>
    <row r="77" spans="1:11">
      <c r="H77" s="15"/>
    </row>
  </sheetData>
  <sortState ref="A2:F80">
    <sortCondition ref="B2:B80"/>
    <sortCondition ref="A2:A80"/>
  </sortState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Sempra Energy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ascates</dc:creator>
  <cp:keywords/>
  <dc:description/>
  <cp:lastModifiedBy>Scates, Andrew - Mktg Affil-E&amp;FP</cp:lastModifiedBy>
  <cp:revision/>
  <dcterms:created xsi:type="dcterms:W3CDTF">2015-04-23T13:59:50Z</dcterms:created>
  <dcterms:modified xsi:type="dcterms:W3CDTF">2019-05-29T19:34:46Z</dcterms:modified>
  <cp:category/>
  <cp:contentStatus/>
</cp:coreProperties>
</file>